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8115" windowHeight="5190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'Ark1'!$A$3:$AF$56</definedName>
    <definedName name="_xlnm.Print_Area" localSheetId="0">'Ark1'!$A$1:$AE$103</definedName>
  </definedNames>
  <calcPr calcId="125725"/>
</workbook>
</file>

<file path=xl/calcChain.xml><?xml version="1.0" encoding="utf-8"?>
<calcChain xmlns="http://schemas.openxmlformats.org/spreadsheetml/2006/main">
  <c r="AD73" i="1"/>
  <c r="B59"/>
  <c r="AD87"/>
  <c r="AD97"/>
  <c r="AD90"/>
  <c r="AD82"/>
  <c r="AD78"/>
  <c r="AD71"/>
  <c r="AD61"/>
  <c r="AD67"/>
  <c r="AD59"/>
  <c r="B78"/>
  <c r="B97"/>
  <c r="B87"/>
  <c r="B71"/>
  <c r="B61"/>
  <c r="B90"/>
  <c r="B82"/>
  <c r="B67"/>
  <c r="F78"/>
  <c r="F71"/>
  <c r="F61"/>
  <c r="F90"/>
  <c r="F82"/>
  <c r="F67"/>
  <c r="F59"/>
  <c r="D78"/>
  <c r="D71"/>
  <c r="D61"/>
  <c r="D90"/>
  <c r="D82"/>
  <c r="D67"/>
  <c r="D59"/>
  <c r="AD55"/>
  <c r="AD53"/>
  <c r="AD52"/>
  <c r="AD47"/>
  <c r="F24"/>
  <c r="D23"/>
  <c r="D28"/>
  <c r="D19"/>
  <c r="F19" s="1"/>
  <c r="D16"/>
  <c r="F16" s="1"/>
  <c r="AD46"/>
  <c r="AD12"/>
  <c r="B6"/>
  <c r="AD38"/>
  <c r="AD27"/>
  <c r="AD93"/>
  <c r="AD72"/>
  <c r="AD34"/>
  <c r="AD64"/>
  <c r="AD16"/>
  <c r="AD83"/>
  <c r="AD76"/>
  <c r="AD22"/>
  <c r="AD49"/>
  <c r="AD85"/>
  <c r="AD36"/>
  <c r="AD21"/>
  <c r="AD4"/>
  <c r="AD29"/>
  <c r="AD44"/>
  <c r="AD33"/>
  <c r="AD26"/>
  <c r="AD42"/>
  <c r="AD15"/>
  <c r="D5"/>
  <c r="F5" s="1"/>
  <c r="D93"/>
  <c r="F93" s="1"/>
  <c r="D72"/>
  <c r="F72" s="1"/>
  <c r="D85"/>
  <c r="F85" s="1"/>
  <c r="D76"/>
  <c r="F76" s="1"/>
  <c r="D49"/>
  <c r="F49" s="1"/>
  <c r="D46"/>
  <c r="F46" s="1"/>
  <c r="D36"/>
  <c r="F36" s="1"/>
  <c r="D27"/>
  <c r="F27" s="1"/>
  <c r="D22"/>
  <c r="F22" s="1"/>
  <c r="D44"/>
  <c r="F44" s="1"/>
  <c r="D21"/>
  <c r="F21" s="1"/>
  <c r="D12"/>
  <c r="F12" s="1"/>
  <c r="D4"/>
  <c r="D33"/>
  <c r="F33" s="1"/>
  <c r="D34"/>
  <c r="F34" s="1"/>
  <c r="D26"/>
  <c r="F26" s="1"/>
  <c r="D42"/>
  <c r="F42" s="1"/>
  <c r="D64"/>
  <c r="F64" s="1"/>
  <c r="D83"/>
  <c r="F83" s="1"/>
  <c r="D15"/>
  <c r="F15" s="1"/>
  <c r="D48"/>
  <c r="F48" s="1"/>
  <c r="D43"/>
  <c r="F43" s="1"/>
  <c r="D40"/>
  <c r="F40" s="1"/>
  <c r="D39"/>
  <c r="F39" s="1"/>
  <c r="D37"/>
  <c r="F37" s="1"/>
  <c r="D35"/>
  <c r="F35" s="1"/>
  <c r="D31"/>
  <c r="F31" s="1"/>
  <c r="D30"/>
  <c r="F30" s="1"/>
  <c r="D17"/>
  <c r="D13"/>
  <c r="F13" s="1"/>
  <c r="D11"/>
  <c r="F11" s="1"/>
  <c r="D10"/>
  <c r="F10" s="1"/>
  <c r="D9"/>
  <c r="F9" s="1"/>
  <c r="D8"/>
  <c r="F8" s="1"/>
  <c r="D7"/>
  <c r="F7" s="1"/>
  <c r="B48"/>
  <c r="B43"/>
  <c r="B40"/>
  <c r="B39"/>
  <c r="B37"/>
  <c r="B35"/>
  <c r="B31"/>
  <c r="B30"/>
  <c r="B11"/>
  <c r="B10"/>
  <c r="B9"/>
  <c r="B8"/>
  <c r="B7"/>
  <c r="B5"/>
</calcChain>
</file>

<file path=xl/sharedStrings.xml><?xml version="1.0" encoding="utf-8"?>
<sst xmlns="http://schemas.openxmlformats.org/spreadsheetml/2006/main" count="2201" uniqueCount="147">
  <si>
    <t xml:space="preserve">Astor 2 </t>
  </si>
  <si>
    <t xml:space="preserve">Byåsen 3 </t>
  </si>
  <si>
    <t xml:space="preserve">Astor kunstgress 7-er A </t>
  </si>
  <si>
    <t xml:space="preserve">Nidelv 2 </t>
  </si>
  <si>
    <t xml:space="preserve">Vestbyen </t>
  </si>
  <si>
    <t xml:space="preserve">Sverresborg 2 </t>
  </si>
  <si>
    <t xml:space="preserve">Charlottenlund 2 </t>
  </si>
  <si>
    <t xml:space="preserve">Charlottenlund </t>
  </si>
  <si>
    <t xml:space="preserve">Strindheim Egonbanen k.gress </t>
  </si>
  <si>
    <t xml:space="preserve">Charlottenlund liten kunstgress </t>
  </si>
  <si>
    <t xml:space="preserve">Hammersborg kunstgress del A-7er </t>
  </si>
  <si>
    <t xml:space="preserve">Byåsen Arena 7er A </t>
  </si>
  <si>
    <t xml:space="preserve">Havstein kunstgress 7-er B </t>
  </si>
  <si>
    <t xml:space="preserve">Tempe k.gress del A </t>
  </si>
  <si>
    <t xml:space="preserve">Flatås </t>
  </si>
  <si>
    <t xml:space="preserve">Fram/Lånke </t>
  </si>
  <si>
    <t xml:space="preserve">Flatåsen k.gress </t>
  </si>
  <si>
    <t xml:space="preserve">Verdal </t>
  </si>
  <si>
    <t xml:space="preserve">Verdal k.gress (COOP) banen </t>
  </si>
  <si>
    <t xml:space="preserve">Nessegutten </t>
  </si>
  <si>
    <t xml:space="preserve">KIL/Hemne </t>
  </si>
  <si>
    <t xml:space="preserve">Astor </t>
  </si>
  <si>
    <t xml:space="preserve">Sjetne </t>
  </si>
  <si>
    <t xml:space="preserve">Ranheim </t>
  </si>
  <si>
    <t xml:space="preserve">Framnes stadion k.gress </t>
  </si>
  <si>
    <t xml:space="preserve">Sjetne kunstgress </t>
  </si>
  <si>
    <t xml:space="preserve">Lade 6 grus </t>
  </si>
  <si>
    <t xml:space="preserve">Strindheim kunstgress </t>
  </si>
  <si>
    <t>Dato</t>
  </si>
  <si>
    <t>Bane</t>
  </si>
  <si>
    <t>Strindheim 7</t>
  </si>
  <si>
    <t>Strindheim 11</t>
  </si>
  <si>
    <t xml:space="preserve">fredag </t>
  </si>
  <si>
    <t xml:space="preserve">lørdag </t>
  </si>
  <si>
    <t xml:space="preserve">onsdag </t>
  </si>
  <si>
    <t xml:space="preserve">søndag </t>
  </si>
  <si>
    <t xml:space="preserve">tirsdag </t>
  </si>
  <si>
    <t xml:space="preserve">torsdag </t>
  </si>
  <si>
    <t>Freidig</t>
  </si>
  <si>
    <t>Freidigbanen k.gress</t>
  </si>
  <si>
    <t xml:space="preserve"> - 05.jun</t>
  </si>
  <si>
    <t>fre-søn</t>
  </si>
  <si>
    <t>Hydrocup</t>
  </si>
  <si>
    <t>Sunndalsøra</t>
  </si>
  <si>
    <t>Uke</t>
  </si>
  <si>
    <t>STRINDHEIM J97</t>
  </si>
  <si>
    <t>TERMINLISTE 2011</t>
  </si>
  <si>
    <t>Trening</t>
  </si>
  <si>
    <t>Spillermøte</t>
  </si>
  <si>
    <t>Oppmøte</t>
  </si>
  <si>
    <t>Start</t>
  </si>
  <si>
    <t>Slutt</t>
  </si>
  <si>
    <t>Klubbhuset</t>
  </si>
  <si>
    <t>?</t>
  </si>
  <si>
    <t>Hjemmelag</t>
  </si>
  <si>
    <t>Bortelag</t>
  </si>
  <si>
    <t>Hege</t>
  </si>
  <si>
    <t>Geir Arne</t>
  </si>
  <si>
    <t>Sjur</t>
  </si>
  <si>
    <t>Camilla VM</t>
  </si>
  <si>
    <t>Hanna SØ</t>
  </si>
  <si>
    <t>Hanne MJ</t>
  </si>
  <si>
    <t>Julie R</t>
  </si>
  <si>
    <t>Kristin AE</t>
  </si>
  <si>
    <t>Kristin M</t>
  </si>
  <si>
    <t>Kristin P</t>
  </si>
  <si>
    <t>Luna</t>
  </si>
  <si>
    <t>Mari</t>
  </si>
  <si>
    <t>Mathea VP</t>
  </si>
  <si>
    <t>Oda CLM</t>
  </si>
  <si>
    <t>Ragna O</t>
  </si>
  <si>
    <t>Runa AH</t>
  </si>
  <si>
    <t>Silje YH</t>
  </si>
  <si>
    <t>Siri HH</t>
  </si>
  <si>
    <t>Vilde N</t>
  </si>
  <si>
    <t>Ylva HA</t>
  </si>
  <si>
    <t>Spillere</t>
  </si>
  <si>
    <t>Kake/ kaffesalg</t>
  </si>
  <si>
    <t>Dommer</t>
  </si>
  <si>
    <t>F</t>
  </si>
  <si>
    <t>+</t>
  </si>
  <si>
    <t>Ukedag</t>
  </si>
  <si>
    <t>CC-trening</t>
  </si>
  <si>
    <t>S</t>
  </si>
  <si>
    <t>L</t>
  </si>
  <si>
    <t>Frode T Øyangen 99521506</t>
  </si>
  <si>
    <t>Dag E Bekkeli 45003157</t>
  </si>
  <si>
    <t>Jehad Al Kofi, 40617559</t>
  </si>
  <si>
    <t>Øyvind Hansen., 97759930</t>
  </si>
  <si>
    <t>Najib Sharif, 41315894</t>
  </si>
  <si>
    <t>Petter Bjørseth, 47349575</t>
  </si>
  <si>
    <t>Joachim Arnesen, 90928407</t>
  </si>
  <si>
    <t>Hospitering J96</t>
  </si>
  <si>
    <t>H</t>
  </si>
  <si>
    <t>H?</t>
  </si>
  <si>
    <t>Hanne</t>
  </si>
  <si>
    <t>Hanna</t>
  </si>
  <si>
    <t>mandag</t>
  </si>
  <si>
    <t>Jonsvannet (Solbakken)</t>
  </si>
  <si>
    <t xml:space="preserve">Strindheim 7'erbanen k.gress </t>
  </si>
  <si>
    <t xml:space="preserve">mandag </t>
  </si>
  <si>
    <t>Hospitering J16- 2. div</t>
  </si>
  <si>
    <t>Julie</t>
  </si>
  <si>
    <t>Trening?</t>
  </si>
  <si>
    <t>C</t>
  </si>
  <si>
    <t>Lade 4 (gress)</t>
  </si>
  <si>
    <t>Ranheim 2</t>
  </si>
  <si>
    <t>Freidigbanen 2 (k.gress)</t>
  </si>
  <si>
    <t>CSK</t>
  </si>
  <si>
    <t>Sjetne</t>
  </si>
  <si>
    <t>man</t>
  </si>
  <si>
    <t>tir</t>
  </si>
  <si>
    <t>ons</t>
  </si>
  <si>
    <t>Strindheim 1 (7'er)</t>
  </si>
  <si>
    <t>Trygg/Lade 1</t>
  </si>
  <si>
    <t>Flatås</t>
  </si>
  <si>
    <t>Herd 2</t>
  </si>
  <si>
    <t>Lade 2A (K.gress)</t>
  </si>
  <si>
    <t>Ringve 3 (K.gress)</t>
  </si>
  <si>
    <t>Ringve 1 (K.gress)</t>
  </si>
  <si>
    <t>fre-lør</t>
  </si>
  <si>
    <t>- 1. jul</t>
  </si>
  <si>
    <t xml:space="preserve">SLUTTSPILL </t>
  </si>
  <si>
    <t>30. jun.</t>
  </si>
  <si>
    <t>UTGÅR</t>
  </si>
  <si>
    <t>Verdal</t>
  </si>
  <si>
    <t>Astor</t>
  </si>
  <si>
    <t>KIL/Hemne</t>
  </si>
  <si>
    <t>Buvik</t>
  </si>
  <si>
    <t>Ånesøyan k.gress</t>
  </si>
  <si>
    <t>Fram/Lånke</t>
  </si>
  <si>
    <t>Ranheim</t>
  </si>
  <si>
    <t>Namsos</t>
  </si>
  <si>
    <t>DnB Nor Arena 2</t>
  </si>
  <si>
    <t>Buvik kunstgress</t>
  </si>
  <si>
    <t>Kleppen Kunstgress</t>
  </si>
  <si>
    <t>!</t>
  </si>
  <si>
    <t>Astor kunstgress</t>
  </si>
  <si>
    <t>CC-trening - oppsop?</t>
  </si>
  <si>
    <t>fre - søn</t>
  </si>
  <si>
    <t xml:space="preserve"> - 4. sep</t>
  </si>
  <si>
    <t>JENTECUP?</t>
  </si>
  <si>
    <t>Rælingen</t>
  </si>
  <si>
    <t>SKANDIA CUP - Premieutdeling</t>
  </si>
  <si>
    <t>T</t>
  </si>
  <si>
    <t>Lerkendal</t>
  </si>
  <si>
    <t>OBS!  Kamper som muligens eller sikkert må endres står med rød skrift</t>
  </si>
</sst>
</file>

<file path=xl/styles.xml><?xml version="1.0" encoding="utf-8"?>
<styleSheet xmlns="http://schemas.openxmlformats.org/spreadsheetml/2006/main">
  <numFmts count="6">
    <numFmt numFmtId="164" formatCode="[$-414]d/\ mmm\.;@"/>
    <numFmt numFmtId="165" formatCode="dddd"/>
    <numFmt numFmtId="166" formatCode="hh:mm;@"/>
    <numFmt numFmtId="167" formatCode="##&quot;/11&quot;"/>
    <numFmt numFmtId="168" formatCode="##&quot;/7&quot;"/>
    <numFmt numFmtId="169" formatCode="[$-409]m/d/yy\ h:mm\ AM/PM;@"/>
  </numFmts>
  <fonts count="22">
    <font>
      <sz val="11"/>
      <color theme="1"/>
      <name val="Calibri"/>
      <family val="2"/>
      <scheme val="minor"/>
    </font>
    <font>
      <u/>
      <sz val="8.25"/>
      <color theme="10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</font>
    <font>
      <u/>
      <sz val="10"/>
      <color rgb="FFFF0000"/>
      <name val="Calibri"/>
      <family val="2"/>
    </font>
    <font>
      <strike/>
      <u/>
      <sz val="10"/>
      <color rgb="FFFF0000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b/>
      <strike/>
      <sz val="10"/>
      <color rgb="FFFF0000"/>
      <name val="Calibri"/>
      <family val="2"/>
      <scheme val="minor"/>
    </font>
    <font>
      <b/>
      <u/>
      <sz val="10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33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3" borderId="12" xfId="1" applyFont="1" applyFill="1" applyBorder="1" applyAlignment="1" applyProtection="1">
      <alignment horizontal="center" vertical="top" textRotation="180"/>
    </xf>
    <xf numFmtId="0" fontId="4" fillId="4" borderId="12" xfId="0" applyFont="1" applyFill="1" applyBorder="1" applyAlignment="1">
      <alignment horizontal="center" vertical="top" textRotation="180"/>
    </xf>
    <xf numFmtId="0" fontId="4" fillId="4" borderId="14" xfId="0" applyFont="1" applyFill="1" applyBorder="1" applyAlignment="1">
      <alignment horizontal="center" vertical="top" textRotation="180"/>
    </xf>
    <xf numFmtId="0" fontId="4" fillId="5" borderId="12" xfId="0" applyFont="1" applyFill="1" applyBorder="1" applyAlignment="1">
      <alignment horizontal="center" vertical="top" textRotation="180"/>
    </xf>
    <xf numFmtId="0" fontId="4" fillId="4" borderId="13" xfId="0" applyFont="1" applyFill="1" applyBorder="1" applyAlignment="1">
      <alignment horizontal="center" vertical="top" textRotation="180"/>
    </xf>
    <xf numFmtId="0" fontId="4" fillId="3" borderId="16" xfId="1" applyFont="1" applyFill="1" applyBorder="1" applyAlignment="1" applyProtection="1">
      <alignment horizontal="left" vertical="center"/>
    </xf>
    <xf numFmtId="164" fontId="0" fillId="0" borderId="0" xfId="0" applyNumberFormat="1" applyAlignment="1">
      <alignment horizontal="center"/>
    </xf>
    <xf numFmtId="0" fontId="9" fillId="0" borderId="22" xfId="1" applyFont="1" applyBorder="1" applyAlignment="1" applyProtection="1"/>
    <xf numFmtId="0" fontId="9" fillId="0" borderId="2" xfId="1" applyFont="1" applyBorder="1" applyAlignment="1" applyProtection="1"/>
    <xf numFmtId="0" fontId="10" fillId="0" borderId="0" xfId="0" applyFont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1" fillId="0" borderId="2" xfId="1" applyFont="1" applyBorder="1" applyAlignment="1" applyProtection="1">
      <alignment horizontal="left"/>
    </xf>
    <xf numFmtId="0" fontId="10" fillId="0" borderId="24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/>
    <xf numFmtId="0" fontId="4" fillId="2" borderId="13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9" fillId="0" borderId="23" xfId="1" applyFont="1" applyBorder="1" applyAlignment="1" applyProtection="1"/>
    <xf numFmtId="0" fontId="9" fillId="0" borderId="6" xfId="1" applyFont="1" applyBorder="1" applyAlignment="1" applyProtection="1"/>
    <xf numFmtId="0" fontId="9" fillId="0" borderId="4" xfId="1" applyFont="1" applyBorder="1" applyAlignment="1" applyProtection="1"/>
    <xf numFmtId="0" fontId="4" fillId="2" borderId="11" xfId="0" applyFont="1" applyFill="1" applyBorder="1" applyAlignment="1">
      <alignment vertical="center" textRotation="255"/>
    </xf>
    <xf numFmtId="0" fontId="4" fillId="2" borderId="11" xfId="0" applyFont="1" applyFill="1" applyBorder="1" applyAlignment="1">
      <alignment horizontal="center" vertical="center" textRotation="255"/>
    </xf>
    <xf numFmtId="0" fontId="4" fillId="2" borderId="16" xfId="0" applyFont="1" applyFill="1" applyBorder="1" applyAlignment="1">
      <alignment horizontal="center" vertical="center" textRotation="255"/>
    </xf>
    <xf numFmtId="0" fontId="0" fillId="0" borderId="0" xfId="0" applyBorder="1"/>
    <xf numFmtId="0" fontId="5" fillId="0" borderId="0" xfId="0" applyFont="1" applyBorder="1"/>
    <xf numFmtId="0" fontId="4" fillId="4" borderId="16" xfId="0" applyFont="1" applyFill="1" applyBorder="1" applyAlignment="1">
      <alignment horizontal="center" vertical="top" textRotation="180" wrapText="1"/>
    </xf>
    <xf numFmtId="0" fontId="10" fillId="0" borderId="44" xfId="0" applyFont="1" applyBorder="1" applyAlignment="1">
      <alignment horizontal="left"/>
    </xf>
    <xf numFmtId="0" fontId="10" fillId="0" borderId="45" xfId="0" applyFont="1" applyBorder="1" applyAlignment="1">
      <alignment horizontal="left"/>
    </xf>
    <xf numFmtId="0" fontId="10" fillId="0" borderId="43" xfId="0" applyFont="1" applyBorder="1" applyAlignment="1">
      <alignment horizontal="left"/>
    </xf>
    <xf numFmtId="0" fontId="10" fillId="0" borderId="49" xfId="0" applyFont="1" applyBorder="1" applyAlignment="1">
      <alignment horizontal="left"/>
    </xf>
    <xf numFmtId="0" fontId="10" fillId="0" borderId="50" xfId="0" applyFont="1" applyBorder="1" applyAlignment="1">
      <alignment horizontal="left"/>
    </xf>
    <xf numFmtId="0" fontId="11" fillId="0" borderId="49" xfId="1" applyFont="1" applyBorder="1" applyAlignment="1" applyProtection="1"/>
    <xf numFmtId="0" fontId="11" fillId="0" borderId="44" xfId="1" applyFont="1" applyBorder="1" applyAlignment="1" applyProtection="1"/>
    <xf numFmtId="0" fontId="10" fillId="0" borderId="43" xfId="0" applyFont="1" applyBorder="1" applyAlignment="1">
      <alignment horizontal="center"/>
    </xf>
    <xf numFmtId="0" fontId="4" fillId="4" borderId="16" xfId="0" applyFont="1" applyFill="1" applyBorder="1" applyAlignment="1">
      <alignment horizontal="center" vertical="top" textRotation="180"/>
    </xf>
    <xf numFmtId="0" fontId="4" fillId="5" borderId="15" xfId="0" applyFont="1" applyFill="1" applyBorder="1" applyAlignment="1">
      <alignment horizontal="center" vertical="top" textRotation="180"/>
    </xf>
    <xf numFmtId="0" fontId="0" fillId="0" borderId="0" xfId="0" applyFont="1" applyBorder="1"/>
    <xf numFmtId="0" fontId="10" fillId="0" borderId="41" xfId="0" applyFont="1" applyBorder="1" applyAlignment="1">
      <alignment horizontal="left"/>
    </xf>
    <xf numFmtId="0" fontId="10" fillId="0" borderId="39" xfId="0" applyFont="1" applyBorder="1" applyAlignment="1">
      <alignment horizontal="left"/>
    </xf>
    <xf numFmtId="0" fontId="13" fillId="0" borderId="4" xfId="1" applyFont="1" applyBorder="1" applyAlignment="1" applyProtection="1"/>
    <xf numFmtId="169" fontId="0" fillId="0" borderId="0" xfId="0" applyNumberFormat="1"/>
    <xf numFmtId="166" fontId="0" fillId="0" borderId="0" xfId="0" applyNumberFormat="1"/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4" fillId="2" borderId="11" xfId="0" applyFont="1" applyFill="1" applyBorder="1" applyAlignment="1">
      <alignment horizontal="left" vertical="center"/>
    </xf>
    <xf numFmtId="0" fontId="12" fillId="0" borderId="4" xfId="1" applyFont="1" applyBorder="1" applyAlignment="1" applyProtection="1"/>
    <xf numFmtId="0" fontId="8" fillId="0" borderId="4" xfId="0" applyFont="1" applyBorder="1"/>
    <xf numFmtId="0" fontId="9" fillId="0" borderId="61" xfId="1" applyFont="1" applyBorder="1" applyAlignment="1" applyProtection="1"/>
    <xf numFmtId="0" fontId="8" fillId="0" borderId="13" xfId="0" applyFont="1" applyBorder="1" applyAlignment="1">
      <alignment horizontal="center"/>
    </xf>
    <xf numFmtId="0" fontId="8" fillId="0" borderId="17" xfId="0" applyFont="1" applyBorder="1" applyAlignment="1">
      <alignment horizontal="left"/>
    </xf>
    <xf numFmtId="164" fontId="8" fillId="0" borderId="25" xfId="0" applyNumberFormat="1" applyFont="1" applyBorder="1"/>
    <xf numFmtId="166" fontId="8" fillId="0" borderId="30" xfId="0" applyNumberFormat="1" applyFont="1" applyBorder="1" applyAlignment="1">
      <alignment horizontal="center"/>
    </xf>
    <xf numFmtId="20" fontId="14" fillId="0" borderId="18" xfId="0" applyNumberFormat="1" applyFont="1" applyBorder="1" applyAlignment="1">
      <alignment horizontal="center"/>
    </xf>
    <xf numFmtId="20" fontId="8" fillId="0" borderId="22" xfId="0" applyNumberFormat="1" applyFont="1" applyBorder="1" applyAlignment="1">
      <alignment horizontal="center"/>
    </xf>
    <xf numFmtId="0" fontId="8" fillId="0" borderId="30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3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2" xfId="0" quotePrefix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quotePrefix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167" fontId="8" fillId="0" borderId="38" xfId="0" applyNumberFormat="1" applyFont="1" applyBorder="1" applyAlignment="1">
      <alignment horizontal="center"/>
    </xf>
    <xf numFmtId="0" fontId="8" fillId="0" borderId="30" xfId="0" applyFont="1" applyBorder="1"/>
    <xf numFmtId="0" fontId="8" fillId="0" borderId="19" xfId="0" applyFont="1" applyBorder="1" applyAlignment="1">
      <alignment horizontal="center"/>
    </xf>
    <xf numFmtId="165" fontId="8" fillId="0" borderId="7" xfId="0" applyNumberFormat="1" applyFont="1" applyBorder="1" applyAlignment="1">
      <alignment horizontal="left"/>
    </xf>
    <xf numFmtId="164" fontId="8" fillId="0" borderId="26" xfId="0" applyNumberFormat="1" applyFont="1" applyBorder="1"/>
    <xf numFmtId="166" fontId="8" fillId="0" borderId="31" xfId="0" applyNumberFormat="1" applyFont="1" applyBorder="1" applyAlignment="1">
      <alignment horizontal="center"/>
    </xf>
    <xf numFmtId="20" fontId="14" fillId="0" borderId="1" xfId="0" applyNumberFormat="1" applyFont="1" applyBorder="1" applyAlignment="1">
      <alignment horizontal="center"/>
    </xf>
    <xf numFmtId="20" fontId="8" fillId="0" borderId="2" xfId="0" applyNumberFormat="1" applyFont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1" xfId="0" quotePrefix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0" fontId="8" fillId="0" borderId="7" xfId="0" quotePrefix="1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31" xfId="0" applyFont="1" applyBorder="1"/>
    <xf numFmtId="0" fontId="8" fillId="0" borderId="20" xfId="0" applyFont="1" applyBorder="1" applyAlignment="1">
      <alignment horizontal="center"/>
    </xf>
    <xf numFmtId="165" fontId="8" fillId="0" borderId="9" xfId="0" applyNumberFormat="1" applyFont="1" applyBorder="1" applyAlignment="1">
      <alignment horizontal="left"/>
    </xf>
    <xf numFmtId="164" fontId="8" fillId="0" borderId="27" xfId="0" applyNumberFormat="1" applyFont="1" applyBorder="1"/>
    <xf numFmtId="166" fontId="8" fillId="0" borderId="32" xfId="0" applyNumberFormat="1" applyFont="1" applyBorder="1" applyAlignment="1">
      <alignment horizontal="center"/>
    </xf>
    <xf numFmtId="20" fontId="14" fillId="0" borderId="3" xfId="0" applyNumberFormat="1" applyFont="1" applyBorder="1" applyAlignment="1">
      <alignment horizontal="center"/>
    </xf>
    <xf numFmtId="20" fontId="8" fillId="0" borderId="4" xfId="0" applyNumberFormat="1" applyFont="1" applyBorder="1" applyAlignment="1">
      <alignment horizontal="center"/>
    </xf>
    <xf numFmtId="0" fontId="8" fillId="0" borderId="3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2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8" fillId="0" borderId="4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32" xfId="0" applyFont="1" applyBorder="1"/>
    <xf numFmtId="165" fontId="8" fillId="0" borderId="10" xfId="0" applyNumberFormat="1" applyFont="1" applyBorder="1" applyAlignment="1">
      <alignment horizontal="left"/>
    </xf>
    <xf numFmtId="164" fontId="8" fillId="0" borderId="28" xfId="0" applyNumberFormat="1" applyFont="1" applyBorder="1"/>
    <xf numFmtId="166" fontId="8" fillId="0" borderId="33" xfId="0" applyNumberFormat="1" applyFont="1" applyBorder="1" applyAlignment="1">
      <alignment horizontal="center"/>
    </xf>
    <xf numFmtId="20" fontId="14" fillId="0" borderId="5" xfId="0" applyNumberFormat="1" applyFont="1" applyBorder="1" applyAlignment="1">
      <alignment horizontal="center"/>
    </xf>
    <xf numFmtId="20" fontId="8" fillId="0" borderId="6" xfId="0" applyNumberFormat="1" applyFont="1" applyBorder="1" applyAlignment="1">
      <alignment horizontal="center"/>
    </xf>
    <xf numFmtId="0" fontId="8" fillId="0" borderId="3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33" xfId="0" quotePrefix="1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8" fillId="0" borderId="10" xfId="0" quotePrefix="1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33" xfId="0" applyFont="1" applyBorder="1"/>
    <xf numFmtId="165" fontId="8" fillId="0" borderId="21" xfId="0" applyNumberFormat="1" applyFont="1" applyBorder="1" applyAlignment="1">
      <alignment horizontal="left"/>
    </xf>
    <xf numFmtId="164" fontId="8" fillId="0" borderId="29" xfId="0" applyNumberFormat="1" applyFont="1" applyBorder="1"/>
    <xf numFmtId="166" fontId="8" fillId="0" borderId="34" xfId="0" applyNumberFormat="1" applyFont="1" applyBorder="1" applyAlignment="1">
      <alignment horizontal="center"/>
    </xf>
    <xf numFmtId="20" fontId="14" fillId="0" borderId="8" xfId="0" applyNumberFormat="1" applyFont="1" applyBorder="1" applyAlignment="1">
      <alignment horizontal="center"/>
    </xf>
    <xf numFmtId="20" fontId="8" fillId="0" borderId="23" xfId="0" applyNumberFormat="1" applyFont="1" applyBorder="1" applyAlignment="1">
      <alignment horizontal="center"/>
    </xf>
    <xf numFmtId="0" fontId="8" fillId="0" borderId="34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34" xfId="0" quotePrefix="1" applyFont="1" applyBorder="1" applyAlignment="1">
      <alignment horizontal="center"/>
    </xf>
    <xf numFmtId="0" fontId="8" fillId="0" borderId="8" xfId="0" quotePrefix="1" applyFont="1" applyBorder="1" applyAlignment="1">
      <alignment horizontal="center"/>
    </xf>
    <xf numFmtId="0" fontId="8" fillId="0" borderId="23" xfId="0" quotePrefix="1" applyFont="1" applyBorder="1" applyAlignment="1">
      <alignment horizontal="center"/>
    </xf>
    <xf numFmtId="0" fontId="8" fillId="0" borderId="21" xfId="0" quotePrefix="1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34" xfId="0" applyFont="1" applyBorder="1"/>
    <xf numFmtId="165" fontId="8" fillId="0" borderId="17" xfId="0" applyNumberFormat="1" applyFont="1" applyBorder="1" applyAlignment="1">
      <alignment horizontal="left"/>
    </xf>
    <xf numFmtId="0" fontId="8" fillId="6" borderId="30" xfId="0" quotePrefix="1" applyFont="1" applyFill="1" applyBorder="1" applyAlignment="1">
      <alignment horizontal="center"/>
    </xf>
    <xf numFmtId="0" fontId="8" fillId="6" borderId="18" xfId="0" quotePrefix="1" applyFont="1" applyFill="1" applyBorder="1" applyAlignment="1">
      <alignment horizontal="center"/>
    </xf>
    <xf numFmtId="0" fontId="8" fillId="6" borderId="22" xfId="0" quotePrefix="1" applyFont="1" applyFill="1" applyBorder="1" applyAlignment="1">
      <alignment horizontal="center"/>
    </xf>
    <xf numFmtId="0" fontId="8" fillId="7" borderId="17" xfId="0" quotePrefix="1" applyFont="1" applyFill="1" applyBorder="1" applyAlignment="1">
      <alignment horizontal="center"/>
    </xf>
    <xf numFmtId="0" fontId="8" fillId="7" borderId="18" xfId="0" quotePrefix="1" applyFont="1" applyFill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6" borderId="33" xfId="0" quotePrefix="1" applyFont="1" applyFill="1" applyBorder="1" applyAlignment="1">
      <alignment horizontal="center"/>
    </xf>
    <xf numFmtId="0" fontId="8" fillId="6" borderId="5" xfId="0" quotePrefix="1" applyFont="1" applyFill="1" applyBorder="1" applyAlignment="1">
      <alignment horizontal="center"/>
    </xf>
    <xf numFmtId="0" fontId="8" fillId="6" borderId="6" xfId="0" quotePrefix="1" applyFont="1" applyFill="1" applyBorder="1" applyAlignment="1">
      <alignment horizontal="center"/>
    </xf>
    <xf numFmtId="0" fontId="8" fillId="7" borderId="10" xfId="0" quotePrefix="1" applyFont="1" applyFill="1" applyBorder="1" applyAlignment="1">
      <alignment horizontal="center"/>
    </xf>
    <xf numFmtId="0" fontId="8" fillId="7" borderId="5" xfId="0" quotePrefix="1" applyFont="1" applyFill="1" applyBorder="1" applyAlignment="1">
      <alignment horizontal="center"/>
    </xf>
    <xf numFmtId="0" fontId="8" fillId="0" borderId="21" xfId="0" applyFont="1" applyBorder="1" applyAlignment="1">
      <alignment horizontal="left"/>
    </xf>
    <xf numFmtId="0" fontId="9" fillId="0" borderId="34" xfId="1" applyFont="1" applyBorder="1" applyAlignment="1" applyProtection="1">
      <alignment horizontal="left"/>
    </xf>
    <xf numFmtId="0" fontId="9" fillId="0" borderId="8" xfId="1" applyFont="1" applyBorder="1" applyAlignment="1" applyProtection="1">
      <alignment horizontal="left"/>
    </xf>
    <xf numFmtId="0" fontId="8" fillId="6" borderId="34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8" fillId="6" borderId="23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8" fillId="6" borderId="8" xfId="0" quotePrefix="1" applyFont="1" applyFill="1" applyBorder="1" applyAlignment="1">
      <alignment horizontal="center"/>
    </xf>
    <xf numFmtId="167" fontId="8" fillId="0" borderId="42" xfId="0" applyNumberFormat="1" applyFont="1" applyBorder="1" applyAlignment="1">
      <alignment horizontal="center"/>
    </xf>
    <xf numFmtId="165" fontId="15" fillId="0" borderId="17" xfId="0" applyNumberFormat="1" applyFont="1" applyBorder="1" applyAlignment="1">
      <alignment horizontal="left"/>
    </xf>
    <xf numFmtId="164" fontId="15" fillId="0" borderId="25" xfId="0" applyNumberFormat="1" applyFont="1" applyBorder="1"/>
    <xf numFmtId="166" fontId="15" fillId="0" borderId="30" xfId="0" applyNumberFormat="1" applyFont="1" applyBorder="1" applyAlignment="1">
      <alignment horizontal="center"/>
    </xf>
    <xf numFmtId="20" fontId="16" fillId="0" borderId="18" xfId="0" applyNumberFormat="1" applyFont="1" applyBorder="1" applyAlignment="1">
      <alignment horizontal="center"/>
    </xf>
    <xf numFmtId="20" fontId="15" fillId="0" borderId="22" xfId="0" applyNumberFormat="1" applyFont="1" applyBorder="1" applyAlignment="1">
      <alignment horizontal="center"/>
    </xf>
    <xf numFmtId="0" fontId="15" fillId="0" borderId="30" xfId="0" applyFont="1" applyBorder="1" applyAlignment="1">
      <alignment horizontal="left"/>
    </xf>
    <xf numFmtId="0" fontId="12" fillId="0" borderId="22" xfId="1" applyFont="1" applyBorder="1" applyAlignment="1" applyProtection="1"/>
    <xf numFmtId="0" fontId="8" fillId="0" borderId="7" xfId="0" applyFont="1" applyBorder="1" applyAlignment="1">
      <alignment horizontal="left"/>
    </xf>
    <xf numFmtId="0" fontId="8" fillId="6" borderId="3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7" borderId="7" xfId="0" quotePrefix="1" applyFont="1" applyFill="1" applyBorder="1" applyAlignment="1">
      <alignment horizontal="center"/>
    </xf>
    <xf numFmtId="0" fontId="8" fillId="7" borderId="1" xfId="0" quotePrefix="1" applyFont="1" applyFill="1" applyBorder="1" applyAlignment="1">
      <alignment horizontal="center"/>
    </xf>
    <xf numFmtId="0" fontId="8" fillId="6" borderId="1" xfId="0" quotePrefix="1" applyFont="1" applyFill="1" applyBorder="1" applyAlignment="1">
      <alignment horizontal="center"/>
    </xf>
    <xf numFmtId="0" fontId="8" fillId="6" borderId="2" xfId="0" quotePrefix="1" applyFont="1" applyFill="1" applyBorder="1" applyAlignment="1">
      <alignment horizontal="center"/>
    </xf>
    <xf numFmtId="0" fontId="9" fillId="0" borderId="31" xfId="1" applyFont="1" applyBorder="1" applyAlignment="1" applyProtection="1">
      <alignment horizontal="left"/>
    </xf>
    <xf numFmtId="0" fontId="9" fillId="0" borderId="1" xfId="1" applyFont="1" applyBorder="1" applyAlignment="1" applyProtection="1">
      <alignment horizontal="left"/>
    </xf>
    <xf numFmtId="0" fontId="8" fillId="7" borderId="7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167" fontId="8" fillId="0" borderId="39" xfId="0" applyNumberFormat="1" applyFont="1" applyBorder="1" applyAlignment="1">
      <alignment horizontal="center"/>
    </xf>
    <xf numFmtId="168" fontId="8" fillId="0" borderId="39" xfId="0" applyNumberFormat="1" applyFont="1" applyBorder="1" applyAlignment="1">
      <alignment horizontal="center"/>
    </xf>
    <xf numFmtId="165" fontId="15" fillId="0" borderId="9" xfId="0" applyNumberFormat="1" applyFont="1" applyBorder="1" applyAlignment="1">
      <alignment horizontal="left"/>
    </xf>
    <xf numFmtId="164" fontId="15" fillId="0" borderId="27" xfId="0" applyNumberFormat="1" applyFont="1" applyBorder="1"/>
    <xf numFmtId="166" fontId="15" fillId="0" borderId="32" xfId="0" applyNumberFormat="1" applyFont="1" applyBorder="1" applyAlignment="1">
      <alignment horizontal="center"/>
    </xf>
    <xf numFmtId="20" fontId="16" fillId="0" borderId="3" xfId="0" applyNumberFormat="1" applyFont="1" applyBorder="1" applyAlignment="1">
      <alignment horizontal="center"/>
    </xf>
    <xf numFmtId="20" fontId="15" fillId="0" borderId="4" xfId="0" applyNumberFormat="1" applyFont="1" applyBorder="1" applyAlignment="1">
      <alignment horizontal="center"/>
    </xf>
    <xf numFmtId="0" fontId="15" fillId="0" borderId="32" xfId="0" applyFont="1" applyBorder="1" applyAlignment="1">
      <alignment horizontal="left"/>
    </xf>
    <xf numFmtId="0" fontId="8" fillId="6" borderId="32" xfId="0" quotePrefix="1" applyFont="1" applyFill="1" applyBorder="1" applyAlignment="1">
      <alignment horizontal="center"/>
    </xf>
    <xf numFmtId="0" fontId="8" fillId="6" borderId="3" xfId="0" quotePrefix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7" borderId="9" xfId="0" quotePrefix="1" applyFont="1" applyFill="1" applyBorder="1" applyAlignment="1">
      <alignment horizontal="center"/>
    </xf>
    <xf numFmtId="0" fontId="8" fillId="7" borderId="3" xfId="0" quotePrefix="1" applyFont="1" applyFill="1" applyBorder="1" applyAlignment="1">
      <alignment horizontal="center"/>
    </xf>
    <xf numFmtId="0" fontId="8" fillId="6" borderId="4" xfId="0" quotePrefix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165" fontId="17" fillId="0" borderId="17" xfId="0" applyNumberFormat="1" applyFont="1" applyBorder="1" applyAlignment="1">
      <alignment horizontal="left"/>
    </xf>
    <xf numFmtId="164" fontId="17" fillId="0" borderId="25" xfId="0" applyNumberFormat="1" applyFont="1" applyBorder="1"/>
    <xf numFmtId="166" fontId="17" fillId="0" borderId="30" xfId="0" applyNumberFormat="1" applyFont="1" applyBorder="1" applyAlignment="1">
      <alignment horizontal="center"/>
    </xf>
    <xf numFmtId="20" fontId="18" fillId="0" borderId="18" xfId="0" applyNumberFormat="1" applyFont="1" applyBorder="1" applyAlignment="1">
      <alignment horizontal="center"/>
    </xf>
    <xf numFmtId="20" fontId="17" fillId="0" borderId="22" xfId="0" applyNumberFormat="1" applyFont="1" applyBorder="1" applyAlignment="1">
      <alignment horizontal="center"/>
    </xf>
    <xf numFmtId="0" fontId="17" fillId="0" borderId="30" xfId="0" applyFont="1" applyBorder="1" applyAlignment="1">
      <alignment horizontal="left"/>
    </xf>
    <xf numFmtId="0" fontId="15" fillId="0" borderId="18" xfId="0" applyFont="1" applyBorder="1" applyAlignment="1">
      <alignment horizontal="left"/>
    </xf>
    <xf numFmtId="0" fontId="8" fillId="7" borderId="22" xfId="0" quotePrefix="1" applyFont="1" applyFill="1" applyBorder="1" applyAlignment="1">
      <alignment horizontal="center"/>
    </xf>
    <xf numFmtId="0" fontId="8" fillId="6" borderId="17" xfId="0" quotePrefix="1" applyFont="1" applyFill="1" applyBorder="1" applyAlignment="1">
      <alignment horizontal="center"/>
    </xf>
    <xf numFmtId="0" fontId="8" fillId="6" borderId="25" xfId="0" quotePrefix="1" applyFont="1" applyFill="1" applyBorder="1" applyAlignment="1">
      <alignment horizontal="center"/>
    </xf>
    <xf numFmtId="0" fontId="8" fillId="7" borderId="30" xfId="0" quotePrefix="1" applyFont="1" applyFill="1" applyBorder="1" applyAlignment="1">
      <alignment horizontal="center"/>
    </xf>
    <xf numFmtId="0" fontId="8" fillId="0" borderId="46" xfId="0" applyFont="1" applyBorder="1"/>
    <xf numFmtId="0" fontId="8" fillId="7" borderId="2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6" borderId="26" xfId="0" applyFont="1" applyFill="1" applyBorder="1" applyAlignment="1">
      <alignment horizontal="center"/>
    </xf>
    <xf numFmtId="0" fontId="8" fillId="7" borderId="31" xfId="0" applyFont="1" applyFill="1" applyBorder="1" applyAlignment="1">
      <alignment horizontal="center"/>
    </xf>
    <xf numFmtId="0" fontId="8" fillId="0" borderId="47" xfId="0" applyFont="1" applyBorder="1"/>
    <xf numFmtId="0" fontId="8" fillId="6" borderId="26" xfId="0" quotePrefix="1" applyFont="1" applyFill="1" applyBorder="1" applyAlignment="1">
      <alignment horizontal="center"/>
    </xf>
    <xf numFmtId="165" fontId="17" fillId="0" borderId="21" xfId="0" applyNumberFormat="1" applyFont="1" applyBorder="1" applyAlignment="1">
      <alignment horizontal="left"/>
    </xf>
    <xf numFmtId="164" fontId="17" fillId="0" borderId="29" xfId="0" applyNumberFormat="1" applyFont="1" applyBorder="1"/>
    <xf numFmtId="166" fontId="17" fillId="0" borderId="34" xfId="0" applyNumberFormat="1" applyFont="1" applyBorder="1" applyAlignment="1">
      <alignment horizontal="center"/>
    </xf>
    <xf numFmtId="20" fontId="18" fillId="0" borderId="8" xfId="0" applyNumberFormat="1" applyFont="1" applyBorder="1" applyAlignment="1">
      <alignment horizontal="center"/>
    </xf>
    <xf numFmtId="20" fontId="17" fillId="0" borderId="23" xfId="0" applyNumberFormat="1" applyFont="1" applyBorder="1" applyAlignment="1">
      <alignment horizontal="center"/>
    </xf>
    <xf numFmtId="0" fontId="17" fillId="0" borderId="3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8" fillId="6" borderId="34" xfId="0" quotePrefix="1" applyFont="1" applyFill="1" applyBorder="1" applyAlignment="1">
      <alignment horizontal="center"/>
    </xf>
    <xf numFmtId="0" fontId="8" fillId="7" borderId="21" xfId="0" quotePrefix="1" applyFont="1" applyFill="1" applyBorder="1" applyAlignment="1">
      <alignment horizontal="center"/>
    </xf>
    <xf numFmtId="0" fontId="8" fillId="7" borderId="8" xfId="0" quotePrefix="1" applyFont="1" applyFill="1" applyBorder="1" applyAlignment="1">
      <alignment horizontal="center"/>
    </xf>
    <xf numFmtId="0" fontId="8" fillId="7" borderId="23" xfId="0" quotePrefix="1" applyFont="1" applyFill="1" applyBorder="1" applyAlignment="1">
      <alignment horizontal="center"/>
    </xf>
    <xf numFmtId="0" fontId="8" fillId="6" borderId="21" xfId="0" quotePrefix="1" applyFont="1" applyFill="1" applyBorder="1" applyAlignment="1">
      <alignment horizontal="center"/>
    </xf>
    <xf numFmtId="0" fontId="8" fillId="6" borderId="29" xfId="0" quotePrefix="1" applyFont="1" applyFill="1" applyBorder="1" applyAlignment="1">
      <alignment horizontal="center"/>
    </xf>
    <xf numFmtId="0" fontId="8" fillId="7" borderId="34" xfId="0" quotePrefix="1" applyFont="1" applyFill="1" applyBorder="1" applyAlignment="1">
      <alignment horizontal="center"/>
    </xf>
    <xf numFmtId="0" fontId="8" fillId="6" borderId="23" xfId="0" quotePrefix="1" applyFont="1" applyFill="1" applyBorder="1" applyAlignment="1">
      <alignment horizontal="center"/>
    </xf>
    <xf numFmtId="0" fontId="8" fillId="0" borderId="51" xfId="0" applyFont="1" applyBorder="1"/>
    <xf numFmtId="0" fontId="8" fillId="6" borderId="22" xfId="0" applyFont="1" applyFill="1" applyBorder="1" applyAlignment="1">
      <alignment horizontal="center"/>
    </xf>
    <xf numFmtId="165" fontId="17" fillId="0" borderId="9" xfId="0" applyNumberFormat="1" applyFont="1" applyBorder="1" applyAlignment="1">
      <alignment horizontal="left"/>
    </xf>
    <xf numFmtId="164" fontId="17" fillId="0" borderId="27" xfId="0" applyNumberFormat="1" applyFont="1" applyBorder="1"/>
    <xf numFmtId="166" fontId="17" fillId="0" borderId="32" xfId="0" applyNumberFormat="1" applyFont="1" applyBorder="1" applyAlignment="1">
      <alignment horizontal="center"/>
    </xf>
    <xf numFmtId="20" fontId="18" fillId="0" borderId="3" xfId="0" applyNumberFormat="1" applyFont="1" applyBorder="1" applyAlignment="1">
      <alignment horizontal="center"/>
    </xf>
    <xf numFmtId="20" fontId="17" fillId="0" borderId="4" xfId="0" applyNumberFormat="1" applyFont="1" applyBorder="1" applyAlignment="1">
      <alignment horizontal="center"/>
    </xf>
    <xf numFmtId="0" fontId="17" fillId="0" borderId="32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8" fillId="7" borderId="4" xfId="0" quotePrefix="1" applyFont="1" applyFill="1" applyBorder="1" applyAlignment="1">
      <alignment horizontal="center"/>
    </xf>
    <xf numFmtId="0" fontId="8" fillId="6" borderId="9" xfId="0" quotePrefix="1" applyFont="1" applyFill="1" applyBorder="1" applyAlignment="1">
      <alignment horizontal="center"/>
    </xf>
    <xf numFmtId="0" fontId="8" fillId="6" borderId="27" xfId="0" quotePrefix="1" applyFont="1" applyFill="1" applyBorder="1" applyAlignment="1">
      <alignment horizontal="center"/>
    </xf>
    <xf numFmtId="0" fontId="8" fillId="7" borderId="32" xfId="0" quotePrefix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0" fontId="8" fillId="0" borderId="48" xfId="0" applyFont="1" applyBorder="1"/>
    <xf numFmtId="0" fontId="17" fillId="0" borderId="10" xfId="0" applyFont="1" applyBorder="1" applyAlignment="1">
      <alignment horizontal="left"/>
    </xf>
    <xf numFmtId="164" fontId="17" fillId="0" borderId="28" xfId="0" applyNumberFormat="1" applyFont="1" applyBorder="1"/>
    <xf numFmtId="166" fontId="17" fillId="0" borderId="33" xfId="0" applyNumberFormat="1" applyFont="1" applyBorder="1" applyAlignment="1">
      <alignment horizontal="center"/>
    </xf>
    <xf numFmtId="20" fontId="18" fillId="0" borderId="5" xfId="0" applyNumberFormat="1" applyFont="1" applyBorder="1" applyAlignment="1">
      <alignment horizontal="center"/>
    </xf>
    <xf numFmtId="20" fontId="17" fillId="0" borderId="6" xfId="0" applyNumberFormat="1" applyFont="1" applyBorder="1" applyAlignment="1">
      <alignment horizontal="center"/>
    </xf>
    <xf numFmtId="0" fontId="9" fillId="0" borderId="33" xfId="1" applyFont="1" applyBorder="1" applyAlignment="1" applyProtection="1">
      <alignment horizontal="left"/>
    </xf>
    <xf numFmtId="0" fontId="9" fillId="0" borderId="5" xfId="1" applyFont="1" applyBorder="1" applyAlignment="1" applyProtection="1">
      <alignment horizontal="left"/>
    </xf>
    <xf numFmtId="0" fontId="8" fillId="6" borderId="33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8" fillId="6" borderId="28" xfId="0" quotePrefix="1" applyFont="1" applyFill="1" applyBorder="1" applyAlignment="1">
      <alignment horizontal="center"/>
    </xf>
    <xf numFmtId="0" fontId="8" fillId="7" borderId="33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167" fontId="8" fillId="0" borderId="41" xfId="0" applyNumberFormat="1" applyFont="1" applyBorder="1" applyAlignment="1">
      <alignment horizontal="center"/>
    </xf>
    <xf numFmtId="0" fontId="8" fillId="0" borderId="52" xfId="0" applyFont="1" applyBorder="1"/>
    <xf numFmtId="0" fontId="8" fillId="6" borderId="31" xfId="0" quotePrefix="1" applyFont="1" applyFill="1" applyBorder="1" applyAlignment="1">
      <alignment horizontal="center"/>
    </xf>
    <xf numFmtId="0" fontId="8" fillId="7" borderId="2" xfId="0" quotePrefix="1" applyFont="1" applyFill="1" applyBorder="1" applyAlignment="1">
      <alignment horizontal="center"/>
    </xf>
    <xf numFmtId="0" fontId="8" fillId="6" borderId="7" xfId="0" quotePrefix="1" applyFont="1" applyFill="1" applyBorder="1" applyAlignment="1">
      <alignment horizontal="center"/>
    </xf>
    <xf numFmtId="0" fontId="8" fillId="7" borderId="31" xfId="0" quotePrefix="1" applyFont="1" applyFill="1" applyBorder="1" applyAlignment="1">
      <alignment horizontal="center"/>
    </xf>
    <xf numFmtId="0" fontId="8" fillId="7" borderId="23" xfId="0" applyFont="1" applyFill="1" applyBorder="1" applyAlignment="1">
      <alignment horizontal="center"/>
    </xf>
    <xf numFmtId="0" fontId="8" fillId="6" borderId="21" xfId="0" applyFont="1" applyFill="1" applyBorder="1" applyAlignment="1">
      <alignment horizontal="center"/>
    </xf>
    <xf numFmtId="0" fontId="8" fillId="6" borderId="29" xfId="0" applyFont="1" applyFill="1" applyBorder="1" applyAlignment="1">
      <alignment horizontal="center"/>
    </xf>
    <xf numFmtId="0" fontId="8" fillId="7" borderId="34" xfId="0" applyFont="1" applyFill="1" applyBorder="1" applyAlignment="1">
      <alignment horizontal="center"/>
    </xf>
    <xf numFmtId="168" fontId="8" fillId="0" borderId="42" xfId="0" applyNumberFormat="1" applyFont="1" applyBorder="1" applyAlignment="1">
      <alignment horizontal="center"/>
    </xf>
    <xf numFmtId="0" fontId="8" fillId="6" borderId="18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/>
    </xf>
    <xf numFmtId="0" fontId="8" fillId="7" borderId="30" xfId="0" applyFont="1" applyFill="1" applyBorder="1" applyAlignment="1">
      <alignment horizontal="center"/>
    </xf>
    <xf numFmtId="0" fontId="8" fillId="0" borderId="9" xfId="0" applyFont="1" applyBorder="1" applyAlignment="1">
      <alignment horizontal="left"/>
    </xf>
    <xf numFmtId="16" fontId="14" fillId="0" borderId="3" xfId="0" quotePrefix="1" applyNumberFormat="1" applyFont="1" applyBorder="1" applyAlignment="1">
      <alignment horizontal="center"/>
    </xf>
    <xf numFmtId="0" fontId="9" fillId="0" borderId="32" xfId="1" applyFont="1" applyBorder="1" applyAlignment="1" applyProtection="1">
      <alignment horizontal="left"/>
    </xf>
    <xf numFmtId="0" fontId="9" fillId="0" borderId="3" xfId="1" applyFont="1" applyBorder="1" applyAlignment="1" applyProtection="1">
      <alignment horizontal="left"/>
    </xf>
    <xf numFmtId="0" fontId="8" fillId="6" borderId="32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/>
    </xf>
    <xf numFmtId="0" fontId="15" fillId="6" borderId="9" xfId="0" applyFont="1" applyFill="1" applyBorder="1" applyAlignment="1">
      <alignment horizontal="center"/>
    </xf>
    <xf numFmtId="0" fontId="8" fillId="6" borderId="27" xfId="0" applyFont="1" applyFill="1" applyBorder="1" applyAlignment="1">
      <alignment horizontal="center"/>
    </xf>
    <xf numFmtId="0" fontId="15" fillId="7" borderId="32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15" fillId="6" borderId="3" xfId="0" applyFont="1" applyFill="1" applyBorder="1" applyAlignment="1">
      <alignment horizontal="center"/>
    </xf>
    <xf numFmtId="0" fontId="15" fillId="6" borderId="27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167" fontId="8" fillId="0" borderId="40" xfId="0" applyNumberFormat="1" applyFont="1" applyBorder="1" applyAlignment="1">
      <alignment horizontal="center"/>
    </xf>
    <xf numFmtId="0" fontId="8" fillId="7" borderId="6" xfId="0" quotePrefix="1" applyFont="1" applyFill="1" applyBorder="1" applyAlignment="1">
      <alignment horizontal="center"/>
    </xf>
    <xf numFmtId="0" fontId="8" fillId="6" borderId="10" xfId="0" quotePrefix="1" applyFont="1" applyFill="1" applyBorder="1" applyAlignment="1">
      <alignment horizontal="center"/>
    </xf>
    <xf numFmtId="0" fontId="8" fillId="7" borderId="33" xfId="0" quotePrefix="1" applyFont="1" applyFill="1" applyBorder="1" applyAlignment="1">
      <alignment horizontal="center"/>
    </xf>
    <xf numFmtId="20" fontId="16" fillId="0" borderId="1" xfId="0" applyNumberFormat="1" applyFont="1" applyBorder="1" applyAlignment="1">
      <alignment horizontal="center"/>
    </xf>
    <xf numFmtId="0" fontId="8" fillId="0" borderId="32" xfId="0" applyFont="1" applyBorder="1" applyAlignment="1">
      <alignment horizontal="center" vertical="center" textRotation="90"/>
    </xf>
    <xf numFmtId="0" fontId="15" fillId="0" borderId="9" xfId="0" applyFont="1" applyBorder="1" applyAlignment="1">
      <alignment horizontal="left"/>
    </xf>
    <xf numFmtId="166" fontId="15" fillId="0" borderId="53" xfId="0" applyNumberFormat="1" applyFont="1" applyBorder="1" applyAlignment="1">
      <alignment horizontal="center"/>
    </xf>
    <xf numFmtId="166" fontId="16" fillId="0" borderId="40" xfId="0" applyNumberFormat="1" applyFont="1" applyBorder="1" applyAlignment="1">
      <alignment horizontal="center"/>
    </xf>
    <xf numFmtId="166" fontId="15" fillId="0" borderId="43" xfId="0" applyNumberFormat="1" applyFont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7" borderId="32" xfId="0" applyFont="1" applyFill="1" applyBorder="1" applyAlignment="1">
      <alignment horizontal="center"/>
    </xf>
    <xf numFmtId="168" fontId="8" fillId="0" borderId="40" xfId="0" applyNumberFormat="1" applyFont="1" applyBorder="1" applyAlignment="1">
      <alignment horizontal="center"/>
    </xf>
    <xf numFmtId="0" fontId="19" fillId="0" borderId="9" xfId="0" applyFont="1" applyBorder="1" applyAlignment="1">
      <alignment horizontal="left"/>
    </xf>
    <xf numFmtId="164" fontId="19" fillId="0" borderId="27" xfId="0" applyNumberFormat="1" applyFont="1" applyBorder="1"/>
    <xf numFmtId="166" fontId="19" fillId="0" borderId="32" xfId="0" applyNumberFormat="1" applyFont="1" applyBorder="1" applyAlignment="1">
      <alignment horizontal="center"/>
    </xf>
    <xf numFmtId="20" fontId="20" fillId="0" borderId="3" xfId="0" applyNumberFormat="1" applyFont="1" applyBorder="1" applyAlignment="1">
      <alignment horizontal="center"/>
    </xf>
    <xf numFmtId="20" fontId="19" fillId="0" borderId="4" xfId="0" applyNumberFormat="1" applyFont="1" applyBorder="1" applyAlignment="1">
      <alignment horizontal="center"/>
    </xf>
    <xf numFmtId="0" fontId="19" fillId="0" borderId="32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9" fillId="6" borderId="32" xfId="0" applyFont="1" applyFill="1" applyBorder="1" applyAlignment="1">
      <alignment horizontal="center"/>
    </xf>
    <xf numFmtId="0" fontId="19" fillId="6" borderId="3" xfId="0" applyFont="1" applyFill="1" applyBorder="1" applyAlignment="1">
      <alignment horizontal="center"/>
    </xf>
    <xf numFmtId="0" fontId="19" fillId="6" borderId="4" xfId="0" applyFont="1" applyFill="1" applyBorder="1" applyAlignment="1">
      <alignment horizontal="center"/>
    </xf>
    <xf numFmtId="0" fontId="19" fillId="7" borderId="9" xfId="0" applyFont="1" applyFill="1" applyBorder="1" applyAlignment="1">
      <alignment horizontal="center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19" fillId="6" borderId="9" xfId="0" applyFont="1" applyFill="1" applyBorder="1" applyAlignment="1">
      <alignment horizontal="center"/>
    </xf>
    <xf numFmtId="0" fontId="19" fillId="6" borderId="27" xfId="0" applyFont="1" applyFill="1" applyBorder="1" applyAlignment="1">
      <alignment horizontal="center"/>
    </xf>
    <xf numFmtId="0" fontId="19" fillId="7" borderId="32" xfId="0" applyFont="1" applyFill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19" fillId="0" borderId="18" xfId="0" applyFont="1" applyBorder="1" applyAlignment="1">
      <alignment horizontal="left"/>
    </xf>
    <xf numFmtId="164" fontId="19" fillId="0" borderId="25" xfId="0" applyNumberFormat="1" applyFont="1" applyBorder="1"/>
    <xf numFmtId="166" fontId="19" fillId="0" borderId="30" xfId="0" applyNumberFormat="1" applyFont="1" applyBorder="1" applyAlignment="1">
      <alignment horizontal="center"/>
    </xf>
    <xf numFmtId="20" fontId="20" fillId="0" borderId="18" xfId="0" applyNumberFormat="1" applyFont="1" applyBorder="1" applyAlignment="1">
      <alignment horizontal="center"/>
    </xf>
    <xf numFmtId="20" fontId="19" fillId="0" borderId="22" xfId="0" applyNumberFormat="1" applyFont="1" applyBorder="1" applyAlignment="1">
      <alignment horizontal="center"/>
    </xf>
    <xf numFmtId="0" fontId="19" fillId="0" borderId="30" xfId="0" applyFont="1" applyBorder="1" applyAlignment="1">
      <alignment horizontal="left"/>
    </xf>
    <xf numFmtId="0" fontId="19" fillId="0" borderId="22" xfId="0" applyFont="1" applyBorder="1"/>
    <xf numFmtId="0" fontId="8" fillId="6" borderId="11" xfId="0" applyFont="1" applyFill="1" applyBorder="1" applyAlignment="1">
      <alignment horizontal="center"/>
    </xf>
    <xf numFmtId="0" fontId="8" fillId="6" borderId="54" xfId="0" applyFont="1" applyFill="1" applyBorder="1" applyAlignment="1">
      <alignment horizontal="center"/>
    </xf>
    <xf numFmtId="0" fontId="8" fillId="6" borderId="55" xfId="0" applyFont="1" applyFill="1" applyBorder="1" applyAlignment="1">
      <alignment horizontal="center"/>
    </xf>
    <xf numFmtId="0" fontId="8" fillId="7" borderId="36" xfId="0" applyFont="1" applyFill="1" applyBorder="1" applyAlignment="1">
      <alignment horizontal="center"/>
    </xf>
    <xf numFmtId="0" fontId="8" fillId="7" borderId="54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168" fontId="8" fillId="0" borderId="38" xfId="0" applyNumberFormat="1" applyFont="1" applyBorder="1" applyAlignment="1">
      <alignment horizontal="center"/>
    </xf>
    <xf numFmtId="0" fontId="8" fillId="0" borderId="22" xfId="0" applyFont="1" applyBorder="1"/>
    <xf numFmtId="0" fontId="8" fillId="0" borderId="2" xfId="0" applyFont="1" applyBorder="1"/>
    <xf numFmtId="0" fontId="8" fillId="7" borderId="29" xfId="0" applyFont="1" applyFill="1" applyBorder="1" applyAlignment="1">
      <alignment horizontal="center"/>
    </xf>
    <xf numFmtId="0" fontId="19" fillId="0" borderId="1" xfId="0" applyFont="1" applyBorder="1" applyAlignment="1">
      <alignment horizontal="left"/>
    </xf>
    <xf numFmtId="164" fontId="19" fillId="0" borderId="26" xfId="0" applyNumberFormat="1" applyFont="1" applyBorder="1"/>
    <xf numFmtId="166" fontId="19" fillId="0" borderId="31" xfId="0" applyNumberFormat="1" applyFont="1" applyBorder="1" applyAlignment="1">
      <alignment horizontal="center"/>
    </xf>
    <xf numFmtId="20" fontId="20" fillId="0" borderId="1" xfId="0" applyNumberFormat="1" applyFont="1" applyBorder="1" applyAlignment="1">
      <alignment horizontal="center"/>
    </xf>
    <xf numFmtId="20" fontId="19" fillId="0" borderId="2" xfId="0" applyNumberFormat="1" applyFont="1" applyBorder="1" applyAlignment="1">
      <alignment horizontal="center"/>
    </xf>
    <xf numFmtId="0" fontId="19" fillId="0" borderId="31" xfId="0" applyFont="1" applyBorder="1" applyAlignment="1">
      <alignment horizontal="left"/>
    </xf>
    <xf numFmtId="0" fontId="19" fillId="0" borderId="2" xfId="0" applyFont="1" applyBorder="1"/>
    <xf numFmtId="164" fontId="8" fillId="0" borderId="27" xfId="0" applyNumberFormat="1" applyFont="1" applyBorder="1" applyAlignment="1">
      <alignment horizontal="right"/>
    </xf>
    <xf numFmtId="164" fontId="8" fillId="0" borderId="32" xfId="0" quotePrefix="1" applyNumberFormat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7" borderId="27" xfId="0" applyFont="1" applyFill="1" applyBorder="1" applyAlignment="1">
      <alignment horizontal="center"/>
    </xf>
    <xf numFmtId="0" fontId="8" fillId="0" borderId="58" xfId="0" applyFont="1" applyBorder="1" applyAlignment="1">
      <alignment vertical="center" textRotation="90"/>
    </xf>
    <xf numFmtId="165" fontId="19" fillId="0" borderId="59" xfId="0" applyNumberFormat="1" applyFont="1" applyBorder="1" applyAlignment="1">
      <alignment horizontal="left"/>
    </xf>
    <xf numFmtId="164" fontId="19" fillId="0" borderId="60" xfId="0" applyNumberFormat="1" applyFont="1" applyBorder="1"/>
    <xf numFmtId="166" fontId="19" fillId="0" borderId="58" xfId="0" applyNumberFormat="1" applyFont="1" applyBorder="1" applyAlignment="1">
      <alignment horizontal="center"/>
    </xf>
    <xf numFmtId="166" fontId="20" fillId="0" borderId="59" xfId="0" applyNumberFormat="1" applyFont="1" applyBorder="1" applyAlignment="1">
      <alignment horizontal="center"/>
    </xf>
    <xf numFmtId="166" fontId="19" fillId="0" borderId="61" xfId="0" applyNumberFormat="1" applyFont="1" applyBorder="1" applyAlignment="1">
      <alignment horizontal="center"/>
    </xf>
    <xf numFmtId="164" fontId="9" fillId="0" borderId="58" xfId="1" applyNumberFormat="1" applyFont="1" applyBorder="1" applyAlignment="1" applyProtection="1">
      <alignment horizontal="left"/>
    </xf>
    <xf numFmtId="0" fontId="9" fillId="0" borderId="59" xfId="1" applyFont="1" applyBorder="1" applyAlignment="1" applyProtection="1">
      <alignment horizontal="left"/>
    </xf>
    <xf numFmtId="0" fontId="8" fillId="6" borderId="58" xfId="0" quotePrefix="1" applyFont="1" applyFill="1" applyBorder="1" applyAlignment="1">
      <alignment horizontal="center"/>
    </xf>
    <xf numFmtId="0" fontId="8" fillId="6" borderId="59" xfId="0" quotePrefix="1" applyFont="1" applyFill="1" applyBorder="1" applyAlignment="1">
      <alignment horizontal="center"/>
    </xf>
    <xf numFmtId="0" fontId="8" fillId="6" borderId="61" xfId="0" applyFont="1" applyFill="1" applyBorder="1" applyAlignment="1">
      <alignment horizontal="center"/>
    </xf>
    <xf numFmtId="0" fontId="8" fillId="7" borderId="62" xfId="0" quotePrefix="1" applyFont="1" applyFill="1" applyBorder="1" applyAlignment="1">
      <alignment horizontal="center"/>
    </xf>
    <xf numFmtId="0" fontId="8" fillId="7" borderId="59" xfId="0" quotePrefix="1" applyFont="1" applyFill="1" applyBorder="1" applyAlignment="1">
      <alignment horizontal="center"/>
    </xf>
    <xf numFmtId="0" fontId="8" fillId="7" borderId="60" xfId="0" quotePrefix="1" applyFont="1" applyFill="1" applyBorder="1" applyAlignment="1">
      <alignment horizontal="center"/>
    </xf>
    <xf numFmtId="0" fontId="8" fillId="6" borderId="61" xfId="0" quotePrefix="1" applyFont="1" applyFill="1" applyBorder="1" applyAlignment="1">
      <alignment horizontal="center"/>
    </xf>
    <xf numFmtId="167" fontId="8" fillId="0" borderId="63" xfId="0" applyNumberFormat="1" applyFont="1" applyBorder="1" applyAlignment="1">
      <alignment horizontal="center"/>
    </xf>
    <xf numFmtId="0" fontId="8" fillId="0" borderId="61" xfId="0" applyFont="1" applyBorder="1"/>
    <xf numFmtId="165" fontId="8" fillId="0" borderId="5" xfId="0" applyNumberFormat="1" applyFont="1" applyBorder="1" applyAlignment="1">
      <alignment horizontal="left"/>
    </xf>
    <xf numFmtId="0" fontId="8" fillId="7" borderId="28" xfId="0" quotePrefix="1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6" xfId="0" applyFont="1" applyBorder="1"/>
    <xf numFmtId="165" fontId="19" fillId="0" borderId="1" xfId="0" applyNumberFormat="1" applyFont="1" applyBorder="1" applyAlignment="1">
      <alignment horizontal="left"/>
    </xf>
    <xf numFmtId="166" fontId="20" fillId="0" borderId="1" xfId="0" applyNumberFormat="1" applyFont="1" applyBorder="1" applyAlignment="1">
      <alignment horizontal="center"/>
    </xf>
    <xf numFmtId="166" fontId="19" fillId="0" borderId="2" xfId="0" applyNumberFormat="1" applyFont="1" applyBorder="1" applyAlignment="1">
      <alignment horizontal="center"/>
    </xf>
    <xf numFmtId="164" fontId="9" fillId="0" borderId="31" xfId="1" applyNumberFormat="1" applyFont="1" applyBorder="1" applyAlignment="1" applyProtection="1">
      <alignment horizontal="left"/>
    </xf>
    <xf numFmtId="0" fontId="8" fillId="7" borderId="26" xfId="0" quotePrefix="1" applyFont="1" applyFill="1" applyBorder="1" applyAlignment="1">
      <alignment horizontal="center"/>
    </xf>
    <xf numFmtId="167" fontId="8" fillId="0" borderId="0" xfId="0" applyNumberFormat="1" applyFont="1" applyAlignment="1">
      <alignment horizontal="center"/>
    </xf>
    <xf numFmtId="165" fontId="8" fillId="0" borderId="8" xfId="0" applyNumberFormat="1" applyFont="1" applyBorder="1" applyAlignment="1">
      <alignment horizontal="left"/>
    </xf>
    <xf numFmtId="0" fontId="8" fillId="7" borderId="29" xfId="0" quotePrefix="1" applyFont="1" applyFill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3" xfId="0" applyFont="1" applyBorder="1"/>
    <xf numFmtId="165" fontId="8" fillId="0" borderId="18" xfId="0" applyNumberFormat="1" applyFont="1" applyBorder="1" applyAlignment="1">
      <alignment horizontal="left"/>
    </xf>
    <xf numFmtId="0" fontId="8" fillId="7" borderId="25" xfId="0" quotePrefix="1" applyFont="1" applyFill="1" applyBorder="1" applyAlignment="1">
      <alignment horizontal="center"/>
    </xf>
    <xf numFmtId="168" fontId="8" fillId="0" borderId="33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left"/>
    </xf>
    <xf numFmtId="0" fontId="8" fillId="0" borderId="31" xfId="0" applyFont="1" applyBorder="1" applyAlignment="1">
      <alignment horizontal="center"/>
    </xf>
    <xf numFmtId="165" fontId="8" fillId="0" borderId="3" xfId="0" applyNumberFormat="1" applyFont="1" applyBorder="1" applyAlignment="1">
      <alignment horizontal="left"/>
    </xf>
    <xf numFmtId="166" fontId="14" fillId="0" borderId="3" xfId="0" applyNumberFormat="1" applyFont="1" applyBorder="1" applyAlignment="1">
      <alignment horizontal="center"/>
    </xf>
    <xf numFmtId="166" fontId="8" fillId="0" borderId="4" xfId="0" applyNumberFormat="1" applyFont="1" applyBorder="1" applyAlignment="1">
      <alignment horizontal="center"/>
    </xf>
    <xf numFmtId="164" fontId="9" fillId="0" borderId="32" xfId="1" applyNumberFormat="1" applyFont="1" applyBorder="1" applyAlignment="1" applyProtection="1">
      <alignment horizontal="left"/>
    </xf>
    <xf numFmtId="0" fontId="8" fillId="7" borderId="27" xfId="0" quotePrefix="1" applyFont="1" applyFill="1" applyBorder="1" applyAlignment="1">
      <alignment horizontal="center"/>
    </xf>
    <xf numFmtId="167" fontId="8" fillId="0" borderId="32" xfId="0" applyNumberFormat="1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166" fontId="14" fillId="0" borderId="1" xfId="0" applyNumberFormat="1" applyFont="1" applyBorder="1" applyAlignment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31" xfId="0" applyNumberFormat="1" applyFont="1" applyBorder="1" applyAlignment="1">
      <alignment horizontal="center"/>
    </xf>
    <xf numFmtId="168" fontId="8" fillId="0" borderId="34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 textRotation="90"/>
    </xf>
    <xf numFmtId="20" fontId="14" fillId="0" borderId="65" xfId="0" applyNumberFormat="1" applyFont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8" fillId="6" borderId="65" xfId="0" applyFont="1" applyFill="1" applyBorder="1" applyAlignment="1">
      <alignment horizontal="center"/>
    </xf>
    <xf numFmtId="0" fontId="8" fillId="6" borderId="67" xfId="0" applyFont="1" applyFill="1" applyBorder="1" applyAlignment="1">
      <alignment horizontal="center"/>
    </xf>
    <xf numFmtId="0" fontId="8" fillId="7" borderId="68" xfId="0" applyFont="1" applyFill="1" applyBorder="1" applyAlignment="1">
      <alignment horizontal="center"/>
    </xf>
    <xf numFmtId="0" fontId="8" fillId="7" borderId="65" xfId="0" applyFont="1" applyFill="1" applyBorder="1" applyAlignment="1">
      <alignment horizontal="center"/>
    </xf>
    <xf numFmtId="0" fontId="8" fillId="7" borderId="66" xfId="0" applyFont="1" applyFill="1" applyBorder="1" applyAlignment="1">
      <alignment horizontal="center"/>
    </xf>
    <xf numFmtId="0" fontId="8" fillId="6" borderId="66" xfId="0" applyFont="1" applyFill="1" applyBorder="1" applyAlignment="1">
      <alignment horizontal="center"/>
    </xf>
    <xf numFmtId="0" fontId="8" fillId="0" borderId="67" xfId="0" applyFont="1" applyBorder="1"/>
    <xf numFmtId="168" fontId="8" fillId="0" borderId="3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164" fontId="15" fillId="0" borderId="26" xfId="0" applyNumberFormat="1" applyFont="1" applyBorder="1"/>
    <xf numFmtId="166" fontId="15" fillId="0" borderId="31" xfId="0" applyNumberFormat="1" applyFont="1" applyBorder="1" applyAlignment="1">
      <alignment horizontal="center"/>
    </xf>
    <xf numFmtId="20" fontId="15" fillId="0" borderId="2" xfId="0" applyNumberFormat="1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14" fillId="0" borderId="65" xfId="0" applyFont="1" applyBorder="1" applyAlignment="1">
      <alignment horizontal="left"/>
    </xf>
    <xf numFmtId="164" fontId="14" fillId="0" borderId="66" xfId="0" applyNumberFormat="1" applyFont="1" applyBorder="1"/>
    <xf numFmtId="166" fontId="14" fillId="0" borderId="37" xfId="0" quotePrefix="1" applyNumberFormat="1" applyFont="1" applyBorder="1" applyAlignment="1">
      <alignment horizontal="center"/>
    </xf>
    <xf numFmtId="20" fontId="14" fillId="0" borderId="67" xfId="0" applyNumberFormat="1" applyFont="1" applyBorder="1" applyAlignment="1">
      <alignment horizontal="center"/>
    </xf>
    <xf numFmtId="0" fontId="21" fillId="0" borderId="37" xfId="1" applyFont="1" applyBorder="1" applyAlignment="1" applyProtection="1">
      <alignment horizontal="left"/>
    </xf>
    <xf numFmtId="0" fontId="21" fillId="0" borderId="65" xfId="1" applyFont="1" applyBorder="1" applyAlignment="1" applyProtection="1">
      <alignment horizontal="left"/>
    </xf>
    <xf numFmtId="0" fontId="21" fillId="0" borderId="67" xfId="1" applyFont="1" applyBorder="1" applyAlignment="1" applyProtection="1"/>
    <xf numFmtId="0" fontId="8" fillId="0" borderId="35" xfId="0" applyFont="1" applyBorder="1" applyAlignment="1">
      <alignment horizontal="center" vertical="center" textRotation="90"/>
    </xf>
    <xf numFmtId="0" fontId="8" fillId="0" borderId="69" xfId="0" applyFont="1" applyBorder="1" applyAlignment="1">
      <alignment horizontal="left"/>
    </xf>
    <xf numFmtId="164" fontId="8" fillId="0" borderId="56" xfId="0" applyNumberFormat="1" applyFont="1" applyBorder="1" applyAlignment="1">
      <alignment horizontal="right"/>
    </xf>
    <xf numFmtId="0" fontId="8" fillId="0" borderId="35" xfId="0" applyFont="1" applyBorder="1" applyAlignment="1">
      <alignment horizontal="left"/>
    </xf>
    <xf numFmtId="0" fontId="8" fillId="0" borderId="64" xfId="0" applyFont="1" applyBorder="1"/>
    <xf numFmtId="0" fontId="8" fillId="6" borderId="35" xfId="0" applyFont="1" applyFill="1" applyBorder="1" applyAlignment="1">
      <alignment horizontal="center"/>
    </xf>
    <xf numFmtId="0" fontId="8" fillId="6" borderId="69" xfId="0" applyFont="1" applyFill="1" applyBorder="1" applyAlignment="1">
      <alignment horizontal="center"/>
    </xf>
    <xf numFmtId="0" fontId="8" fillId="6" borderId="64" xfId="0" applyFont="1" applyFill="1" applyBorder="1" applyAlignment="1">
      <alignment horizontal="center"/>
    </xf>
    <xf numFmtId="0" fontId="8" fillId="7" borderId="70" xfId="0" applyFont="1" applyFill="1" applyBorder="1" applyAlignment="1">
      <alignment horizontal="center"/>
    </xf>
    <xf numFmtId="0" fontId="8" fillId="7" borderId="69" xfId="0" applyFont="1" applyFill="1" applyBorder="1" applyAlignment="1">
      <alignment horizontal="center"/>
    </xf>
    <xf numFmtId="0" fontId="8" fillId="7" borderId="56" xfId="0" applyFont="1" applyFill="1" applyBorder="1" applyAlignment="1">
      <alignment horizontal="center"/>
    </xf>
    <xf numFmtId="167" fontId="8" fillId="0" borderId="57" xfId="0" applyNumberFormat="1" applyFont="1" applyBorder="1" applyAlignment="1">
      <alignment horizontal="center"/>
    </xf>
    <xf numFmtId="0" fontId="15" fillId="0" borderId="8" xfId="0" applyFont="1" applyBorder="1" applyAlignment="1">
      <alignment horizontal="left"/>
    </xf>
    <xf numFmtId="164" fontId="15" fillId="0" borderId="29" xfId="0" applyNumberFormat="1" applyFont="1" applyBorder="1"/>
    <xf numFmtId="166" fontId="15" fillId="0" borderId="34" xfId="0" applyNumberFormat="1" applyFont="1" applyBorder="1" applyAlignment="1">
      <alignment horizontal="center"/>
    </xf>
    <xf numFmtId="20" fontId="16" fillId="0" borderId="8" xfId="0" applyNumberFormat="1" applyFont="1" applyBorder="1" applyAlignment="1">
      <alignment horizontal="center"/>
    </xf>
    <xf numFmtId="20" fontId="15" fillId="0" borderId="23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 vertical="center" textRotation="90"/>
    </xf>
    <xf numFmtId="0" fontId="8" fillId="0" borderId="19" xfId="0" applyFont="1" applyBorder="1" applyAlignment="1">
      <alignment horizontal="center" vertical="center" textRotation="90"/>
    </xf>
    <xf numFmtId="0" fontId="8" fillId="0" borderId="20" xfId="0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vertical="center" textRotation="90"/>
    </xf>
    <xf numFmtId="0" fontId="8" fillId="0" borderId="37" xfId="0" applyFont="1" applyBorder="1" applyAlignment="1">
      <alignment horizontal="center" vertical="center" textRotation="90"/>
    </xf>
    <xf numFmtId="0" fontId="8" fillId="0" borderId="11" xfId="0" applyFont="1" applyBorder="1" applyAlignment="1">
      <alignment horizontal="center" vertical="center" textRotation="90"/>
    </xf>
    <xf numFmtId="0" fontId="8" fillId="0" borderId="35" xfId="0" applyFont="1" applyBorder="1" applyAlignment="1">
      <alignment horizontal="center" vertical="center" textRotation="90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fotball.no/System-pages/Kampfakta/?matchId=5295581" TargetMode="External"/><Relationship Id="rId18" Type="http://schemas.openxmlformats.org/officeDocument/2006/relationships/hyperlink" Target="http://www.fotball.no/Community/Anlegg/Hjem/?fiksId=6523" TargetMode="External"/><Relationship Id="rId26" Type="http://schemas.openxmlformats.org/officeDocument/2006/relationships/hyperlink" Target="http://www.fotball.no/Community/Anlegg/Hjem/?fiksId=13391" TargetMode="External"/><Relationship Id="rId39" Type="http://schemas.openxmlformats.org/officeDocument/2006/relationships/hyperlink" Target="http://www.fotball.no/Community/Anlegg/Hjem/?fiksId=3937" TargetMode="External"/><Relationship Id="rId21" Type="http://schemas.openxmlformats.org/officeDocument/2006/relationships/hyperlink" Target="http://www.fotball.no/Community/Anlegg/Hjem/?fiksId=14006" TargetMode="External"/><Relationship Id="rId34" Type="http://schemas.openxmlformats.org/officeDocument/2006/relationships/hyperlink" Target="http://www.fotball.no/System-pages/Kampfakta/?matchId=5334684" TargetMode="External"/><Relationship Id="rId42" Type="http://schemas.openxmlformats.org/officeDocument/2006/relationships/hyperlink" Target="http://www.fotball.no/Community/Anlegg/Hjem/?fiksId=1409" TargetMode="External"/><Relationship Id="rId47" Type="http://schemas.openxmlformats.org/officeDocument/2006/relationships/hyperlink" Target="http://www.fotball.no/Community/Min-blogg/?fiksId=2679453" TargetMode="External"/><Relationship Id="rId50" Type="http://schemas.openxmlformats.org/officeDocument/2006/relationships/hyperlink" Target="http://www.fotball.no/Community/Anlegg/Hjem/?fiksId=6523" TargetMode="External"/><Relationship Id="rId55" Type="http://schemas.openxmlformats.org/officeDocument/2006/relationships/hyperlink" Target="http://www.fotball.no/System-pages/Kampfakta/?matchId=5334689" TargetMode="External"/><Relationship Id="rId63" Type="http://schemas.openxmlformats.org/officeDocument/2006/relationships/hyperlink" Target="http://www.fotball.no/Community/Anlegg/Hjem/?fiksId=1304" TargetMode="External"/><Relationship Id="rId68" Type="http://schemas.openxmlformats.org/officeDocument/2006/relationships/hyperlink" Target="http://www.fotball.no/System-pages/Kampfakta/?matchId=5425147" TargetMode="External"/><Relationship Id="rId7" Type="http://schemas.openxmlformats.org/officeDocument/2006/relationships/hyperlink" Target="http://www.fotball.no/System-pages/Kampfakta/?matchId=5295556" TargetMode="External"/><Relationship Id="rId2" Type="http://schemas.openxmlformats.org/officeDocument/2006/relationships/hyperlink" Target="http://www.fotball.no/Community/Anlegg/Hjem/?fiksId=6862" TargetMode="External"/><Relationship Id="rId16" Type="http://schemas.openxmlformats.org/officeDocument/2006/relationships/hyperlink" Target="http://www.fotball.no/Community/Anlegg/Hjem/?fiksId=6523" TargetMode="External"/><Relationship Id="rId29" Type="http://schemas.openxmlformats.org/officeDocument/2006/relationships/hyperlink" Target="http://www.fotball.no/System-pages/Kampfakta/?matchId=5334656" TargetMode="External"/><Relationship Id="rId1" Type="http://schemas.openxmlformats.org/officeDocument/2006/relationships/hyperlink" Target="http://www.fotball.no/System-pages/Kampfakta/?matchId=5295548" TargetMode="External"/><Relationship Id="rId6" Type="http://schemas.openxmlformats.org/officeDocument/2006/relationships/hyperlink" Target="http://www.fotball.no/Community/Anlegg/Hjem/?fiksId=1380" TargetMode="External"/><Relationship Id="rId11" Type="http://schemas.openxmlformats.org/officeDocument/2006/relationships/hyperlink" Target="http://www.fotball.no/Community/Anlegg/Hjem/?fiksId=6412" TargetMode="External"/><Relationship Id="rId24" Type="http://schemas.openxmlformats.org/officeDocument/2006/relationships/hyperlink" Target="http://www.fotball.no/System-pages/Kampfakta/?matchId=5334699" TargetMode="External"/><Relationship Id="rId32" Type="http://schemas.openxmlformats.org/officeDocument/2006/relationships/hyperlink" Target="http://www.fotball.no/System-pages/Kampfakta/?matchId=5334665" TargetMode="External"/><Relationship Id="rId37" Type="http://schemas.openxmlformats.org/officeDocument/2006/relationships/hyperlink" Target="http://www.fotball.no/System-pages/Kampfakta/?matchId=5334675" TargetMode="External"/><Relationship Id="rId40" Type="http://schemas.openxmlformats.org/officeDocument/2006/relationships/hyperlink" Target="http://www.fotball.no/System-pages/Kampfakta/?matchId=5295570" TargetMode="External"/><Relationship Id="rId45" Type="http://schemas.openxmlformats.org/officeDocument/2006/relationships/hyperlink" Target="http://www.fotball.no/Community/Anlegg/Hjem/?fiksId=6523" TargetMode="External"/><Relationship Id="rId53" Type="http://schemas.openxmlformats.org/officeDocument/2006/relationships/hyperlink" Target="http://kart.gulesider.no/m/abvrS" TargetMode="External"/><Relationship Id="rId58" Type="http://schemas.openxmlformats.org/officeDocument/2006/relationships/hyperlink" Target="http://www.fotball.no/System-pages/Kampfakta/?matchId=5425135" TargetMode="External"/><Relationship Id="rId66" Type="http://schemas.openxmlformats.org/officeDocument/2006/relationships/hyperlink" Target="http://www.fotball.no/Community/Anlegg/Hjem/?fiksId=6577" TargetMode="External"/><Relationship Id="rId5" Type="http://schemas.openxmlformats.org/officeDocument/2006/relationships/hyperlink" Target="http://www.fotball.no/System-pages/Kampfakta/?matchId=5295550" TargetMode="External"/><Relationship Id="rId15" Type="http://schemas.openxmlformats.org/officeDocument/2006/relationships/hyperlink" Target="http://www.fotball.no/System-pages/Kampfakta/?matchId=5334709" TargetMode="External"/><Relationship Id="rId23" Type="http://schemas.openxmlformats.org/officeDocument/2006/relationships/hyperlink" Target="http://www.fotball.no/Community/Anlegg/Hjem/?fiksId=6453" TargetMode="External"/><Relationship Id="rId28" Type="http://schemas.openxmlformats.org/officeDocument/2006/relationships/hyperlink" Target="http://www.fotball.no/Community/Anlegg/Hjem/?fiksId=6467" TargetMode="External"/><Relationship Id="rId36" Type="http://schemas.openxmlformats.org/officeDocument/2006/relationships/hyperlink" Target="http://www.fotball.no/Community/Anlegg/Hjem/?fiksId=5259" TargetMode="External"/><Relationship Id="rId49" Type="http://schemas.openxmlformats.org/officeDocument/2006/relationships/hyperlink" Target="http://www.fotball.no/Community/Anlegg/Hjem/?fiksId=6523" TargetMode="External"/><Relationship Id="rId57" Type="http://schemas.openxmlformats.org/officeDocument/2006/relationships/hyperlink" Target="http://www.fotball.no/System-pages/Kampfakta/?matchId=5425138" TargetMode="External"/><Relationship Id="rId61" Type="http://schemas.openxmlformats.org/officeDocument/2006/relationships/hyperlink" Target="http://www.fotball.no/Community/Anlegg/Hjem/?fiksId=1914" TargetMode="External"/><Relationship Id="rId10" Type="http://schemas.openxmlformats.org/officeDocument/2006/relationships/hyperlink" Target="http://www.fotball.no/Community/Anlegg/Hjem/?fiksId=6412" TargetMode="External"/><Relationship Id="rId19" Type="http://schemas.openxmlformats.org/officeDocument/2006/relationships/hyperlink" Target="http://www.fotball.no/Community/Anlegg/Hjem/?fiksId=6523" TargetMode="External"/><Relationship Id="rId31" Type="http://schemas.openxmlformats.org/officeDocument/2006/relationships/hyperlink" Target="http://www.fotball.no/Community/Anlegg/Hjem/?fiksId=14006" TargetMode="External"/><Relationship Id="rId44" Type="http://schemas.openxmlformats.org/officeDocument/2006/relationships/hyperlink" Target="http://maps.google.no/maps?f=d&amp;source=s_d&amp;saddr=strindheim&amp;daddr=6600+(Sande+Stadion)&amp;hl=no&amp;geocode=FdbRxwMdJIyfACkJ0mwRUzBtRjGE7AUrA4E9mw%3BFZRHvAMdkg6DACE4tkix4N47ag&amp;mra=ls&amp;sll=62.671109,8.58882&amp;sspn=0.014067,0.039654&amp;ie=UTF8&amp;z=8" TargetMode="External"/><Relationship Id="rId52" Type="http://schemas.openxmlformats.org/officeDocument/2006/relationships/hyperlink" Target="http://kart.gulesider.no/m/abvrS" TargetMode="External"/><Relationship Id="rId60" Type="http://schemas.openxmlformats.org/officeDocument/2006/relationships/hyperlink" Target="http://www.fotball.no/System-pages/Kampfakta/?matchId=5425126" TargetMode="External"/><Relationship Id="rId65" Type="http://schemas.openxmlformats.org/officeDocument/2006/relationships/hyperlink" Target="http://www.fotball.no/System-pages/Kampfakta/?matchId=5425157" TargetMode="External"/><Relationship Id="rId4" Type="http://schemas.openxmlformats.org/officeDocument/2006/relationships/hyperlink" Target="http://www.fotball.no/Community/Anlegg/Hjem/?fiksId=1228" TargetMode="External"/><Relationship Id="rId9" Type="http://schemas.openxmlformats.org/officeDocument/2006/relationships/hyperlink" Target="http://www.fotball.no/System-pages/Kampfakta/?matchId=5295567" TargetMode="External"/><Relationship Id="rId14" Type="http://schemas.openxmlformats.org/officeDocument/2006/relationships/hyperlink" Target="http://www.fotball.no/Community/Anlegg/Hjem/?fiksId=1370" TargetMode="External"/><Relationship Id="rId22" Type="http://schemas.openxmlformats.org/officeDocument/2006/relationships/hyperlink" Target="http://www.fotball.no/System-pages/Kampfakta/?matchId=5334704" TargetMode="External"/><Relationship Id="rId27" Type="http://schemas.openxmlformats.org/officeDocument/2006/relationships/hyperlink" Target="http://www.fotball.no/System-pages/Kampfakta/?matchId=5334694" TargetMode="External"/><Relationship Id="rId30" Type="http://schemas.openxmlformats.org/officeDocument/2006/relationships/hyperlink" Target="http://www.fotball.no/System-pages/Kampfakta/?matchId=5334660" TargetMode="External"/><Relationship Id="rId35" Type="http://schemas.openxmlformats.org/officeDocument/2006/relationships/hyperlink" Target="http://www.fotball.no/System-pages/Kampfakta/?matchId=5334680" TargetMode="External"/><Relationship Id="rId43" Type="http://schemas.openxmlformats.org/officeDocument/2006/relationships/hyperlink" Target="http://www.hydrocup.no/" TargetMode="External"/><Relationship Id="rId48" Type="http://schemas.openxmlformats.org/officeDocument/2006/relationships/hyperlink" Target="http://www.fotball.no/Community/Min-blogg/?fiksId=2475002" TargetMode="External"/><Relationship Id="rId56" Type="http://schemas.openxmlformats.org/officeDocument/2006/relationships/hyperlink" Target="http://www.fotball.no/Community/Anlegg/Hjem/?fiksId=6565" TargetMode="External"/><Relationship Id="rId64" Type="http://schemas.openxmlformats.org/officeDocument/2006/relationships/hyperlink" Target="http://www.fotball.no/System-pages/Kampfakta/?matchId=5425163" TargetMode="External"/><Relationship Id="rId69" Type="http://schemas.openxmlformats.org/officeDocument/2006/relationships/hyperlink" Target="http://www.fotball.no/Community/Anlegg/Hjem/?fiksId=1369" TargetMode="External"/><Relationship Id="rId8" Type="http://schemas.openxmlformats.org/officeDocument/2006/relationships/hyperlink" Target="http://www.fotball.no/System-pages/Kampfakta/?matchId=5295564" TargetMode="External"/><Relationship Id="rId51" Type="http://schemas.openxmlformats.org/officeDocument/2006/relationships/hyperlink" Target="http://www.fotball.no/Community/Anlegg/Hjem/?fiksId=6523" TargetMode="External"/><Relationship Id="rId3" Type="http://schemas.openxmlformats.org/officeDocument/2006/relationships/hyperlink" Target="http://www.fotball.no/Community/Anlegg/Hjem/?fiksId=1228" TargetMode="External"/><Relationship Id="rId12" Type="http://schemas.openxmlformats.org/officeDocument/2006/relationships/hyperlink" Target="http://www.fotball.no/System-pages/Kampfakta/?matchId=5295577" TargetMode="External"/><Relationship Id="rId17" Type="http://schemas.openxmlformats.org/officeDocument/2006/relationships/hyperlink" Target="http://www.fotball.no/Community/Anlegg/Hjem/?fiksId=6523" TargetMode="External"/><Relationship Id="rId25" Type="http://schemas.openxmlformats.org/officeDocument/2006/relationships/hyperlink" Target="http://www.fotball.no/System-pages/Kampfakta/?matchId=5334698" TargetMode="External"/><Relationship Id="rId33" Type="http://schemas.openxmlformats.org/officeDocument/2006/relationships/hyperlink" Target="http://www.fotball.no/System-pages/Kampfakta/?matchId=5334670" TargetMode="External"/><Relationship Id="rId38" Type="http://schemas.openxmlformats.org/officeDocument/2006/relationships/hyperlink" Target="http://www.fotball.no/System-pages/Kampfakta/?matchId=5334671" TargetMode="External"/><Relationship Id="rId46" Type="http://schemas.openxmlformats.org/officeDocument/2006/relationships/hyperlink" Target="http://www.fotball.no/Community/Min-blogg/?fiksId=2613702" TargetMode="External"/><Relationship Id="rId59" Type="http://schemas.openxmlformats.org/officeDocument/2006/relationships/hyperlink" Target="http://www.fotball.no/System-pages/Kampfakta/?matchId=5425130" TargetMode="External"/><Relationship Id="rId67" Type="http://schemas.openxmlformats.org/officeDocument/2006/relationships/hyperlink" Target="http://www.fotball.no/System-pages/Kampfakta/?matchId=5425153" TargetMode="External"/><Relationship Id="rId20" Type="http://schemas.openxmlformats.org/officeDocument/2006/relationships/hyperlink" Target="http://www.fotball.no/Community/Anlegg/Hjem/?fiksId=6523" TargetMode="External"/><Relationship Id="rId41" Type="http://schemas.openxmlformats.org/officeDocument/2006/relationships/hyperlink" Target="http://www.fotball.no/Community/Anlegg/Hjem/?fiksId=6678" TargetMode="External"/><Relationship Id="rId54" Type="http://schemas.openxmlformats.org/officeDocument/2006/relationships/hyperlink" Target="http://www.fotball.no/Community/Anlegg/Hjem/?fiksId=6523" TargetMode="External"/><Relationship Id="rId62" Type="http://schemas.openxmlformats.org/officeDocument/2006/relationships/hyperlink" Target="http://www.fotball.no/System-pages/Kampfakta/?matchId=5425143" TargetMode="External"/><Relationship Id="rId7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44"/>
  <sheetViews>
    <sheetView tabSelected="1" zoomScaleNormal="100"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G3" sqref="G3"/>
    </sheetView>
  </sheetViews>
  <sheetFormatPr baseColWidth="10" defaultRowHeight="15"/>
  <cols>
    <col min="1" max="1" width="3.7109375" style="2" customWidth="1"/>
    <col min="2" max="2" width="9.42578125" style="52" customWidth="1"/>
    <col min="3" max="3" width="9.42578125" style="1" customWidth="1"/>
    <col min="4" max="4" width="7" style="11" customWidth="1"/>
    <col min="5" max="5" width="6.5703125" style="51" customWidth="1"/>
    <col min="6" max="6" width="5.7109375" style="22" customWidth="1"/>
    <col min="7" max="7" width="17.5703125" style="52" customWidth="1"/>
    <col min="8" max="8" width="17" style="52" customWidth="1"/>
    <col min="9" max="9" width="25" style="23" customWidth="1"/>
    <col min="10" max="27" width="4.28515625" style="2" customWidth="1"/>
    <col min="28" max="28" width="4.42578125" style="2" customWidth="1"/>
    <col min="29" max="29" width="4.28515625" style="2" customWidth="1"/>
    <col min="30" max="30" width="6.5703125" style="2" customWidth="1"/>
    <col min="31" max="31" width="10.140625" customWidth="1"/>
    <col min="32" max="32" width="22" style="14" hidden="1" customWidth="1"/>
    <col min="33" max="16384" width="11.42578125" style="32"/>
  </cols>
  <sheetData>
    <row r="1" spans="1:32" ht="18.75">
      <c r="A1" s="3" t="s">
        <v>45</v>
      </c>
    </row>
    <row r="2" spans="1:32" ht="19.5" thickBot="1">
      <c r="A2" s="4" t="s">
        <v>46</v>
      </c>
      <c r="G2" s="53" t="s">
        <v>146</v>
      </c>
      <c r="M2" s="2">
        <v>20</v>
      </c>
      <c r="N2" s="2">
        <v>11</v>
      </c>
      <c r="O2" s="2">
        <v>23</v>
      </c>
      <c r="P2" s="2">
        <v>2</v>
      </c>
      <c r="S2" s="2">
        <v>18</v>
      </c>
      <c r="T2" s="2">
        <v>3</v>
      </c>
      <c r="U2" s="2">
        <v>5</v>
      </c>
      <c r="V2" s="2">
        <v>17</v>
      </c>
      <c r="W2" s="2">
        <v>15</v>
      </c>
      <c r="X2" s="2">
        <v>19</v>
      </c>
      <c r="Y2" s="2">
        <v>7</v>
      </c>
      <c r="Z2" s="2">
        <v>6</v>
      </c>
      <c r="AA2" s="2">
        <v>21</v>
      </c>
      <c r="AB2" s="2">
        <v>10</v>
      </c>
    </row>
    <row r="3" spans="1:32" ht="90.75">
      <c r="A3" s="29" t="s">
        <v>44</v>
      </c>
      <c r="B3" s="54" t="s">
        <v>81</v>
      </c>
      <c r="C3" s="24" t="s">
        <v>28</v>
      </c>
      <c r="D3" s="30" t="s">
        <v>49</v>
      </c>
      <c r="E3" s="30" t="s">
        <v>50</v>
      </c>
      <c r="F3" s="31" t="s">
        <v>51</v>
      </c>
      <c r="G3" s="54" t="s">
        <v>54</v>
      </c>
      <c r="H3" s="54" t="s">
        <v>55</v>
      </c>
      <c r="I3" s="25" t="s">
        <v>29</v>
      </c>
      <c r="J3" s="9" t="s">
        <v>56</v>
      </c>
      <c r="K3" s="6" t="s">
        <v>57</v>
      </c>
      <c r="L3" s="7" t="s">
        <v>58</v>
      </c>
      <c r="M3" s="8" t="s">
        <v>59</v>
      </c>
      <c r="N3" s="8" t="s">
        <v>60</v>
      </c>
      <c r="O3" s="8" t="s">
        <v>61</v>
      </c>
      <c r="P3" s="9" t="s">
        <v>62</v>
      </c>
      <c r="Q3" s="6" t="s">
        <v>63</v>
      </c>
      <c r="R3" s="7" t="s">
        <v>64</v>
      </c>
      <c r="S3" s="44" t="s">
        <v>65</v>
      </c>
      <c r="T3" s="8" t="s">
        <v>66</v>
      </c>
      <c r="U3" s="8" t="s">
        <v>67</v>
      </c>
      <c r="V3" s="9" t="s">
        <v>68</v>
      </c>
      <c r="W3" s="6" t="s">
        <v>69</v>
      </c>
      <c r="X3" s="7" t="s">
        <v>70</v>
      </c>
      <c r="Y3" s="44" t="s">
        <v>71</v>
      </c>
      <c r="Z3" s="8" t="s">
        <v>72</v>
      </c>
      <c r="AA3" s="8" t="s">
        <v>73</v>
      </c>
      <c r="AB3" s="9" t="s">
        <v>74</v>
      </c>
      <c r="AC3" s="43" t="s">
        <v>75</v>
      </c>
      <c r="AD3" s="5" t="s">
        <v>76</v>
      </c>
      <c r="AE3" s="34" t="s">
        <v>77</v>
      </c>
      <c r="AF3" s="10" t="s">
        <v>78</v>
      </c>
    </row>
    <row r="4" spans="1:32" hidden="1">
      <c r="A4" s="58">
        <v>11</v>
      </c>
      <c r="B4" s="59" t="s">
        <v>37</v>
      </c>
      <c r="C4" s="60">
        <v>40619</v>
      </c>
      <c r="D4" s="61">
        <f>+E4-3/96</f>
        <v>0.73958333333333337</v>
      </c>
      <c r="E4" s="62">
        <v>0.77083333333333337</v>
      </c>
      <c r="F4" s="63">
        <v>0.83333333333333337</v>
      </c>
      <c r="G4" s="64" t="s">
        <v>38</v>
      </c>
      <c r="H4" s="65" t="s">
        <v>31</v>
      </c>
      <c r="I4" s="12" t="s">
        <v>39</v>
      </c>
      <c r="J4" s="66" t="s">
        <v>84</v>
      </c>
      <c r="K4" s="67" t="s">
        <v>84</v>
      </c>
      <c r="L4" s="68" t="s">
        <v>80</v>
      </c>
      <c r="M4" s="69" t="s">
        <v>83</v>
      </c>
      <c r="N4" s="67" t="s">
        <v>83</v>
      </c>
      <c r="O4" s="67" t="s">
        <v>83</v>
      </c>
      <c r="P4" s="67" t="s">
        <v>83</v>
      </c>
      <c r="Q4" s="67" t="s">
        <v>83</v>
      </c>
      <c r="R4" s="70" t="s">
        <v>83</v>
      </c>
      <c r="S4" s="67" t="s">
        <v>83</v>
      </c>
      <c r="T4" s="67" t="s">
        <v>83</v>
      </c>
      <c r="U4" s="67" t="s">
        <v>83</v>
      </c>
      <c r="V4" s="67" t="s">
        <v>83</v>
      </c>
      <c r="W4" s="67" t="s">
        <v>83</v>
      </c>
      <c r="X4" s="70" t="s">
        <v>83</v>
      </c>
      <c r="Y4" s="67" t="s">
        <v>83</v>
      </c>
      <c r="Z4" s="67" t="s">
        <v>83</v>
      </c>
      <c r="AA4" s="67" t="s">
        <v>83</v>
      </c>
      <c r="AB4" s="67" t="s">
        <v>83</v>
      </c>
      <c r="AC4" s="71" t="s">
        <v>83</v>
      </c>
      <c r="AD4" s="72">
        <f>COUNTIF(M4:AC4,"=S")</f>
        <v>17</v>
      </c>
      <c r="AE4" s="73"/>
      <c r="AF4" s="15"/>
    </row>
    <row r="5" spans="1:32" hidden="1">
      <c r="A5" s="74"/>
      <c r="B5" s="75">
        <f t="shared" ref="B5:B11" si="0">+C5</f>
        <v>40644</v>
      </c>
      <c r="C5" s="76">
        <v>40644</v>
      </c>
      <c r="D5" s="77">
        <f>+E5-3/96</f>
        <v>0.78125</v>
      </c>
      <c r="E5" s="78">
        <v>0.8125</v>
      </c>
      <c r="F5" s="79">
        <f>+D5+1/12</f>
        <v>0.86458333333333337</v>
      </c>
      <c r="G5" s="80" t="s">
        <v>47</v>
      </c>
      <c r="H5" s="81"/>
      <c r="I5" s="13" t="s">
        <v>27</v>
      </c>
      <c r="J5" s="82" t="s">
        <v>80</v>
      </c>
      <c r="K5" s="83" t="s">
        <v>80</v>
      </c>
      <c r="L5" s="84" t="s">
        <v>80</v>
      </c>
      <c r="M5" s="85" t="s">
        <v>80</v>
      </c>
      <c r="N5" s="83" t="s">
        <v>80</v>
      </c>
      <c r="O5" s="83" t="s">
        <v>80</v>
      </c>
      <c r="P5" s="83" t="s">
        <v>80</v>
      </c>
      <c r="Q5" s="83" t="s">
        <v>80</v>
      </c>
      <c r="R5" s="83" t="s">
        <v>80</v>
      </c>
      <c r="S5" s="83" t="s">
        <v>80</v>
      </c>
      <c r="T5" s="83" t="s">
        <v>80</v>
      </c>
      <c r="U5" s="83" t="s">
        <v>80</v>
      </c>
      <c r="V5" s="83" t="s">
        <v>80</v>
      </c>
      <c r="W5" s="83" t="s">
        <v>80</v>
      </c>
      <c r="X5" s="83" t="s">
        <v>80</v>
      </c>
      <c r="Y5" s="83" t="s">
        <v>80</v>
      </c>
      <c r="Z5" s="83" t="s">
        <v>80</v>
      </c>
      <c r="AA5" s="83" t="s">
        <v>80</v>
      </c>
      <c r="AB5" s="83" t="s">
        <v>80</v>
      </c>
      <c r="AC5" s="84" t="s">
        <v>80</v>
      </c>
      <c r="AD5" s="86"/>
      <c r="AE5" s="87"/>
      <c r="AF5" s="18"/>
    </row>
    <row r="6" spans="1:32" hidden="1">
      <c r="A6" s="74"/>
      <c r="B6" s="75">
        <f t="shared" si="0"/>
        <v>40646</v>
      </c>
      <c r="C6" s="76">
        <v>40646</v>
      </c>
      <c r="D6" s="77"/>
      <c r="E6" s="78">
        <v>0.8125</v>
      </c>
      <c r="F6" s="79">
        <v>0.875</v>
      </c>
      <c r="G6" s="80" t="s">
        <v>48</v>
      </c>
      <c r="H6" s="81"/>
      <c r="I6" s="13" t="s">
        <v>52</v>
      </c>
      <c r="J6" s="82" t="s">
        <v>80</v>
      </c>
      <c r="K6" s="83" t="s">
        <v>80</v>
      </c>
      <c r="L6" s="84" t="s">
        <v>80</v>
      </c>
      <c r="M6" s="85" t="s">
        <v>80</v>
      </c>
      <c r="N6" s="83" t="s">
        <v>80</v>
      </c>
      <c r="O6" s="83" t="s">
        <v>80</v>
      </c>
      <c r="P6" s="83" t="s">
        <v>80</v>
      </c>
      <c r="Q6" s="83" t="s">
        <v>80</v>
      </c>
      <c r="R6" s="83" t="s">
        <v>80</v>
      </c>
      <c r="S6" s="83" t="s">
        <v>80</v>
      </c>
      <c r="T6" s="83" t="s">
        <v>80</v>
      </c>
      <c r="U6" s="83" t="s">
        <v>80</v>
      </c>
      <c r="V6" s="83" t="s">
        <v>80</v>
      </c>
      <c r="W6" s="83" t="s">
        <v>80</v>
      </c>
      <c r="X6" s="83" t="s">
        <v>80</v>
      </c>
      <c r="Y6" s="83" t="s">
        <v>80</v>
      </c>
      <c r="Z6" s="83" t="s">
        <v>80</v>
      </c>
      <c r="AA6" s="83" t="s">
        <v>80</v>
      </c>
      <c r="AB6" s="83" t="s">
        <v>80</v>
      </c>
      <c r="AC6" s="84" t="s">
        <v>80</v>
      </c>
      <c r="AD6" s="86"/>
      <c r="AE6" s="87"/>
      <c r="AF6" s="18"/>
    </row>
    <row r="7" spans="1:32" ht="15.75" hidden="1" thickBot="1">
      <c r="A7" s="88"/>
      <c r="B7" s="89">
        <f t="shared" si="0"/>
        <v>40646</v>
      </c>
      <c r="C7" s="90">
        <v>40646</v>
      </c>
      <c r="D7" s="91">
        <f>+E7-1/96</f>
        <v>0.73958333333333337</v>
      </c>
      <c r="E7" s="92">
        <v>0.75</v>
      </c>
      <c r="F7" s="93">
        <f t="shared" ref="F7:F13" si="1">+D7+1/12</f>
        <v>0.82291666666666674</v>
      </c>
      <c r="G7" s="94" t="s">
        <v>47</v>
      </c>
      <c r="H7" s="95"/>
      <c r="I7" s="28" t="s">
        <v>27</v>
      </c>
      <c r="J7" s="96" t="s">
        <v>80</v>
      </c>
      <c r="K7" s="97" t="s">
        <v>80</v>
      </c>
      <c r="L7" s="98" t="s">
        <v>80</v>
      </c>
      <c r="M7" s="99" t="s">
        <v>80</v>
      </c>
      <c r="N7" s="97" t="s">
        <v>80</v>
      </c>
      <c r="O7" s="97" t="s">
        <v>80</v>
      </c>
      <c r="P7" s="97" t="s">
        <v>80</v>
      </c>
      <c r="Q7" s="97" t="s">
        <v>80</v>
      </c>
      <c r="R7" s="97" t="s">
        <v>80</v>
      </c>
      <c r="S7" s="97" t="s">
        <v>80</v>
      </c>
      <c r="T7" s="97" t="s">
        <v>80</v>
      </c>
      <c r="U7" s="97" t="s">
        <v>80</v>
      </c>
      <c r="V7" s="97" t="s">
        <v>80</v>
      </c>
      <c r="W7" s="97" t="s">
        <v>80</v>
      </c>
      <c r="X7" s="97" t="s">
        <v>80</v>
      </c>
      <c r="Y7" s="97" t="s">
        <v>80</v>
      </c>
      <c r="Z7" s="97" t="s">
        <v>80</v>
      </c>
      <c r="AA7" s="97" t="s">
        <v>80</v>
      </c>
      <c r="AB7" s="97" t="s">
        <v>80</v>
      </c>
      <c r="AC7" s="98" t="s">
        <v>80</v>
      </c>
      <c r="AD7" s="100"/>
      <c r="AE7" s="101"/>
      <c r="AF7" s="17"/>
    </row>
    <row r="8" spans="1:32" hidden="1">
      <c r="A8" s="74">
        <v>16</v>
      </c>
      <c r="B8" s="102">
        <f t="shared" si="0"/>
        <v>40651</v>
      </c>
      <c r="C8" s="103">
        <v>40651</v>
      </c>
      <c r="D8" s="104">
        <f>+E8-1/96</f>
        <v>0.80208333333333337</v>
      </c>
      <c r="E8" s="105">
        <v>0.8125</v>
      </c>
      <c r="F8" s="106">
        <f t="shared" si="1"/>
        <v>0.88541666666666674</v>
      </c>
      <c r="G8" s="107" t="s">
        <v>47</v>
      </c>
      <c r="H8" s="108"/>
      <c r="I8" s="27" t="s">
        <v>27</v>
      </c>
      <c r="J8" s="109" t="s">
        <v>80</v>
      </c>
      <c r="K8" s="110" t="s">
        <v>80</v>
      </c>
      <c r="L8" s="111" t="s">
        <v>80</v>
      </c>
      <c r="M8" s="112" t="s">
        <v>80</v>
      </c>
      <c r="N8" s="110" t="s">
        <v>80</v>
      </c>
      <c r="O8" s="110" t="s">
        <v>80</v>
      </c>
      <c r="P8" s="110" t="s">
        <v>80</v>
      </c>
      <c r="Q8" s="110" t="s">
        <v>80</v>
      </c>
      <c r="R8" s="110" t="s">
        <v>80</v>
      </c>
      <c r="S8" s="110" t="s">
        <v>80</v>
      </c>
      <c r="T8" s="110" t="s">
        <v>80</v>
      </c>
      <c r="U8" s="110" t="s">
        <v>80</v>
      </c>
      <c r="V8" s="110" t="s">
        <v>80</v>
      </c>
      <c r="W8" s="110" t="s">
        <v>80</v>
      </c>
      <c r="X8" s="110" t="s">
        <v>80</v>
      </c>
      <c r="Y8" s="110" t="s">
        <v>80</v>
      </c>
      <c r="Z8" s="110" t="s">
        <v>80</v>
      </c>
      <c r="AA8" s="110" t="s">
        <v>80</v>
      </c>
      <c r="AB8" s="110" t="s">
        <v>80</v>
      </c>
      <c r="AC8" s="111" t="s">
        <v>80</v>
      </c>
      <c r="AD8" s="113"/>
      <c r="AE8" s="114"/>
      <c r="AF8" s="16"/>
    </row>
    <row r="9" spans="1:32" ht="15.75" hidden="1" thickBot="1">
      <c r="A9" s="74"/>
      <c r="B9" s="115">
        <f t="shared" si="0"/>
        <v>40653</v>
      </c>
      <c r="C9" s="116">
        <v>40653</v>
      </c>
      <c r="D9" s="117">
        <f>+E9-1/96</f>
        <v>0.73958333333333337</v>
      </c>
      <c r="E9" s="118">
        <v>0.75</v>
      </c>
      <c r="F9" s="119">
        <f t="shared" si="1"/>
        <v>0.82291666666666674</v>
      </c>
      <c r="G9" s="120" t="s">
        <v>47</v>
      </c>
      <c r="H9" s="121"/>
      <c r="I9" s="26" t="s">
        <v>27</v>
      </c>
      <c r="J9" s="122" t="s">
        <v>80</v>
      </c>
      <c r="K9" s="123" t="s">
        <v>80</v>
      </c>
      <c r="L9" s="124" t="s">
        <v>80</v>
      </c>
      <c r="M9" s="125" t="s">
        <v>80</v>
      </c>
      <c r="N9" s="123" t="s">
        <v>80</v>
      </c>
      <c r="O9" s="123" t="s">
        <v>80</v>
      </c>
      <c r="P9" s="123" t="s">
        <v>80</v>
      </c>
      <c r="Q9" s="123" t="s">
        <v>80</v>
      </c>
      <c r="R9" s="123" t="s">
        <v>80</v>
      </c>
      <c r="S9" s="123" t="s">
        <v>80</v>
      </c>
      <c r="T9" s="123" t="s">
        <v>80</v>
      </c>
      <c r="U9" s="123" t="s">
        <v>80</v>
      </c>
      <c r="V9" s="123" t="s">
        <v>80</v>
      </c>
      <c r="W9" s="123" t="s">
        <v>80</v>
      </c>
      <c r="X9" s="123" t="s">
        <v>80</v>
      </c>
      <c r="Y9" s="123" t="s">
        <v>80</v>
      </c>
      <c r="Z9" s="123" t="s">
        <v>80</v>
      </c>
      <c r="AA9" s="123" t="s">
        <v>80</v>
      </c>
      <c r="AB9" s="123" t="s">
        <v>80</v>
      </c>
      <c r="AC9" s="124" t="s">
        <v>80</v>
      </c>
      <c r="AD9" s="126"/>
      <c r="AE9" s="127"/>
      <c r="AF9" s="21"/>
    </row>
    <row r="10" spans="1:32" hidden="1">
      <c r="A10" s="58">
        <v>17</v>
      </c>
      <c r="B10" s="128">
        <f t="shared" si="0"/>
        <v>40658</v>
      </c>
      <c r="C10" s="60">
        <v>40658</v>
      </c>
      <c r="D10" s="61">
        <f>+E10-1/96</f>
        <v>0.80208333333333337</v>
      </c>
      <c r="E10" s="62">
        <v>0.8125</v>
      </c>
      <c r="F10" s="63">
        <f t="shared" si="1"/>
        <v>0.88541666666666674</v>
      </c>
      <c r="G10" s="64" t="s">
        <v>47</v>
      </c>
      <c r="H10" s="65"/>
      <c r="I10" s="12" t="s">
        <v>27</v>
      </c>
      <c r="J10" s="129" t="s">
        <v>80</v>
      </c>
      <c r="K10" s="130" t="s">
        <v>80</v>
      </c>
      <c r="L10" s="131" t="s">
        <v>80</v>
      </c>
      <c r="M10" s="132" t="s">
        <v>80</v>
      </c>
      <c r="N10" s="133" t="s">
        <v>80</v>
      </c>
      <c r="O10" s="133" t="s">
        <v>80</v>
      </c>
      <c r="P10" s="130" t="s">
        <v>80</v>
      </c>
      <c r="Q10" s="130" t="s">
        <v>80</v>
      </c>
      <c r="R10" s="130" t="s">
        <v>80</v>
      </c>
      <c r="S10" s="133" t="s">
        <v>80</v>
      </c>
      <c r="T10" s="133" t="s">
        <v>80</v>
      </c>
      <c r="U10" s="133" t="s">
        <v>80</v>
      </c>
      <c r="V10" s="130" t="s">
        <v>80</v>
      </c>
      <c r="W10" s="130" t="s">
        <v>80</v>
      </c>
      <c r="X10" s="130" t="s">
        <v>80</v>
      </c>
      <c r="Y10" s="133" t="s">
        <v>80</v>
      </c>
      <c r="Z10" s="133" t="s">
        <v>80</v>
      </c>
      <c r="AA10" s="133" t="s">
        <v>80</v>
      </c>
      <c r="AB10" s="130" t="s">
        <v>80</v>
      </c>
      <c r="AC10" s="131" t="s">
        <v>80</v>
      </c>
      <c r="AD10" s="134"/>
      <c r="AE10" s="73"/>
      <c r="AF10" s="15"/>
    </row>
    <row r="11" spans="1:32" hidden="1">
      <c r="A11" s="74"/>
      <c r="B11" s="102">
        <f t="shared" si="0"/>
        <v>40660</v>
      </c>
      <c r="C11" s="103">
        <v>40660</v>
      </c>
      <c r="D11" s="104">
        <f>+E11-1/96</f>
        <v>0.73958333333333337</v>
      </c>
      <c r="E11" s="105">
        <v>0.75</v>
      </c>
      <c r="F11" s="106">
        <f t="shared" si="1"/>
        <v>0.82291666666666674</v>
      </c>
      <c r="G11" s="107" t="s">
        <v>47</v>
      </c>
      <c r="H11" s="108"/>
      <c r="I11" s="27" t="s">
        <v>27</v>
      </c>
      <c r="J11" s="135" t="s">
        <v>80</v>
      </c>
      <c r="K11" s="136" t="s">
        <v>80</v>
      </c>
      <c r="L11" s="137" t="s">
        <v>80</v>
      </c>
      <c r="M11" s="138" t="s">
        <v>80</v>
      </c>
      <c r="N11" s="139" t="s">
        <v>80</v>
      </c>
      <c r="O11" s="139" t="s">
        <v>80</v>
      </c>
      <c r="P11" s="136" t="s">
        <v>80</v>
      </c>
      <c r="Q11" s="136" t="s">
        <v>80</v>
      </c>
      <c r="R11" s="136" t="s">
        <v>80</v>
      </c>
      <c r="S11" s="139" t="s">
        <v>80</v>
      </c>
      <c r="T11" s="139" t="s">
        <v>80</v>
      </c>
      <c r="U11" s="139" t="s">
        <v>80</v>
      </c>
      <c r="V11" s="136" t="s">
        <v>80</v>
      </c>
      <c r="W11" s="136" t="s">
        <v>80</v>
      </c>
      <c r="X11" s="136" t="s">
        <v>80</v>
      </c>
      <c r="Y11" s="139" t="s">
        <v>80</v>
      </c>
      <c r="Z11" s="139" t="s">
        <v>80</v>
      </c>
      <c r="AA11" s="139" t="s">
        <v>80</v>
      </c>
      <c r="AB11" s="136" t="s">
        <v>80</v>
      </c>
      <c r="AC11" s="137" t="s">
        <v>80</v>
      </c>
      <c r="AD11" s="113"/>
      <c r="AE11" s="114"/>
      <c r="AF11" s="16"/>
    </row>
    <row r="12" spans="1:32" ht="15" hidden="1" customHeight="1" thickBot="1">
      <c r="A12" s="74"/>
      <c r="B12" s="140" t="s">
        <v>37</v>
      </c>
      <c r="C12" s="116">
        <v>40661</v>
      </c>
      <c r="D12" s="117">
        <f>+E12-3/96</f>
        <v>0.76041666666666663</v>
      </c>
      <c r="E12" s="118">
        <v>0.79166666666666663</v>
      </c>
      <c r="F12" s="119">
        <f t="shared" si="1"/>
        <v>0.84375</v>
      </c>
      <c r="G12" s="141" t="s">
        <v>17</v>
      </c>
      <c r="H12" s="142" t="s">
        <v>31</v>
      </c>
      <c r="I12" s="26" t="s">
        <v>18</v>
      </c>
      <c r="J12" s="143" t="s">
        <v>84</v>
      </c>
      <c r="K12" s="144" t="s">
        <v>84</v>
      </c>
      <c r="L12" s="145" t="s">
        <v>84</v>
      </c>
      <c r="M12" s="146" t="s">
        <v>83</v>
      </c>
      <c r="N12" s="147" t="s">
        <v>83</v>
      </c>
      <c r="O12" s="147" t="s">
        <v>83</v>
      </c>
      <c r="P12" s="144" t="s">
        <v>79</v>
      </c>
      <c r="Q12" s="144" t="s">
        <v>83</v>
      </c>
      <c r="R12" s="148" t="s">
        <v>83</v>
      </c>
      <c r="S12" s="147" t="s">
        <v>83</v>
      </c>
      <c r="T12" s="147" t="s">
        <v>83</v>
      </c>
      <c r="U12" s="147" t="s">
        <v>83</v>
      </c>
      <c r="V12" s="144" t="s">
        <v>80</v>
      </c>
      <c r="W12" s="144" t="s">
        <v>83</v>
      </c>
      <c r="X12" s="148" t="s">
        <v>83</v>
      </c>
      <c r="Y12" s="147" t="s">
        <v>83</v>
      </c>
      <c r="Z12" s="147" t="s">
        <v>83</v>
      </c>
      <c r="AA12" s="147" t="s">
        <v>83</v>
      </c>
      <c r="AB12" s="144" t="s">
        <v>83</v>
      </c>
      <c r="AC12" s="145" t="s">
        <v>80</v>
      </c>
      <c r="AD12" s="149">
        <f>COUNTIF(M12:AC12,"=S")</f>
        <v>14</v>
      </c>
      <c r="AE12" s="127"/>
      <c r="AF12" s="21" t="s">
        <v>86</v>
      </c>
    </row>
    <row r="13" spans="1:32" hidden="1">
      <c r="A13" s="431">
        <v>18</v>
      </c>
      <c r="B13" s="150" t="s">
        <v>36</v>
      </c>
      <c r="C13" s="151">
        <v>40666</v>
      </c>
      <c r="D13" s="152">
        <f>+E13-1/96</f>
        <v>0.73958333333333337</v>
      </c>
      <c r="E13" s="153">
        <v>0.75</v>
      </c>
      <c r="F13" s="154">
        <f t="shared" si="1"/>
        <v>0.82291666666666674</v>
      </c>
      <c r="G13" s="155" t="s">
        <v>47</v>
      </c>
      <c r="H13" s="65"/>
      <c r="I13" s="156" t="s">
        <v>98</v>
      </c>
      <c r="J13" s="129" t="s">
        <v>80</v>
      </c>
      <c r="K13" s="130" t="s">
        <v>80</v>
      </c>
      <c r="L13" s="131" t="s">
        <v>80</v>
      </c>
      <c r="M13" s="132" t="s">
        <v>80</v>
      </c>
      <c r="N13" s="133" t="s">
        <v>80</v>
      </c>
      <c r="O13" s="133" t="s">
        <v>80</v>
      </c>
      <c r="P13" s="130" t="s">
        <v>80</v>
      </c>
      <c r="Q13" s="130" t="s">
        <v>80</v>
      </c>
      <c r="R13" s="130" t="s">
        <v>80</v>
      </c>
      <c r="S13" s="133" t="s">
        <v>80</v>
      </c>
      <c r="T13" s="133" t="s">
        <v>80</v>
      </c>
      <c r="U13" s="133" t="s">
        <v>80</v>
      </c>
      <c r="V13" s="130" t="s">
        <v>80</v>
      </c>
      <c r="W13" s="130" t="s">
        <v>80</v>
      </c>
      <c r="X13" s="130" t="s">
        <v>80</v>
      </c>
      <c r="Y13" s="133" t="s">
        <v>80</v>
      </c>
      <c r="Z13" s="133" t="s">
        <v>80</v>
      </c>
      <c r="AA13" s="133" t="s">
        <v>80</v>
      </c>
      <c r="AB13" s="130" t="s">
        <v>80</v>
      </c>
      <c r="AC13" s="131" t="s">
        <v>80</v>
      </c>
      <c r="AD13" s="134"/>
      <c r="AE13" s="73"/>
      <c r="AF13" s="15"/>
    </row>
    <row r="14" spans="1:32" hidden="1">
      <c r="A14" s="430"/>
      <c r="B14" s="157" t="s">
        <v>37</v>
      </c>
      <c r="C14" s="76">
        <v>40668</v>
      </c>
      <c r="D14" s="77">
        <v>0.65972222222222221</v>
      </c>
      <c r="E14" s="78">
        <v>0.66666666666666663</v>
      </c>
      <c r="F14" s="79">
        <v>0.70833333333333337</v>
      </c>
      <c r="G14" s="80" t="s">
        <v>82</v>
      </c>
      <c r="H14" s="81"/>
      <c r="I14" s="26" t="s">
        <v>8</v>
      </c>
      <c r="J14" s="158"/>
      <c r="K14" s="159"/>
      <c r="L14" s="160"/>
      <c r="M14" s="161" t="s">
        <v>80</v>
      </c>
      <c r="N14" s="162" t="s">
        <v>80</v>
      </c>
      <c r="O14" s="162" t="s">
        <v>80</v>
      </c>
      <c r="P14" s="163" t="s">
        <v>80</v>
      </c>
      <c r="Q14" s="163" t="s">
        <v>80</v>
      </c>
      <c r="R14" s="163" t="s">
        <v>80</v>
      </c>
      <c r="S14" s="162" t="s">
        <v>80</v>
      </c>
      <c r="T14" s="162" t="s">
        <v>80</v>
      </c>
      <c r="U14" s="162" t="s">
        <v>80</v>
      </c>
      <c r="V14" s="163" t="s">
        <v>80</v>
      </c>
      <c r="W14" s="163" t="s">
        <v>80</v>
      </c>
      <c r="X14" s="163" t="s">
        <v>80</v>
      </c>
      <c r="Y14" s="162" t="s">
        <v>80</v>
      </c>
      <c r="Z14" s="162" t="s">
        <v>80</v>
      </c>
      <c r="AA14" s="162" t="s">
        <v>80</v>
      </c>
      <c r="AB14" s="163" t="s">
        <v>80</v>
      </c>
      <c r="AC14" s="164" t="s">
        <v>80</v>
      </c>
      <c r="AD14" s="86"/>
      <c r="AE14" s="87"/>
      <c r="AF14" s="18"/>
    </row>
    <row r="15" spans="1:32" hidden="1">
      <c r="A15" s="430"/>
      <c r="B15" s="157" t="s">
        <v>32</v>
      </c>
      <c r="C15" s="76">
        <v>40669</v>
      </c>
      <c r="D15" s="77">
        <f>+E15-3/96</f>
        <v>0.77083333333333337</v>
      </c>
      <c r="E15" s="78">
        <v>0.80208333333333337</v>
      </c>
      <c r="F15" s="79">
        <f>+D15+1/12</f>
        <v>0.85416666666666674</v>
      </c>
      <c r="G15" s="165" t="s">
        <v>31</v>
      </c>
      <c r="H15" s="166" t="s">
        <v>21</v>
      </c>
      <c r="I15" s="13" t="s">
        <v>26</v>
      </c>
      <c r="J15" s="158" t="s">
        <v>84</v>
      </c>
      <c r="K15" s="159" t="s">
        <v>84</v>
      </c>
      <c r="L15" s="164" t="s">
        <v>80</v>
      </c>
      <c r="M15" s="167" t="s">
        <v>83</v>
      </c>
      <c r="N15" s="168" t="s">
        <v>83</v>
      </c>
      <c r="O15" s="168" t="s">
        <v>83</v>
      </c>
      <c r="P15" s="159" t="s">
        <v>83</v>
      </c>
      <c r="Q15" s="159" t="s">
        <v>83</v>
      </c>
      <c r="R15" s="159" t="s">
        <v>80</v>
      </c>
      <c r="S15" s="168" t="s">
        <v>83</v>
      </c>
      <c r="T15" s="168" t="s">
        <v>83</v>
      </c>
      <c r="U15" s="168" t="s">
        <v>83</v>
      </c>
      <c r="V15" s="159" t="s">
        <v>80</v>
      </c>
      <c r="W15" s="159" t="s">
        <v>83</v>
      </c>
      <c r="X15" s="163" t="s">
        <v>83</v>
      </c>
      <c r="Y15" s="168" t="s">
        <v>83</v>
      </c>
      <c r="Z15" s="168" t="s">
        <v>83</v>
      </c>
      <c r="AA15" s="168" t="s">
        <v>83</v>
      </c>
      <c r="AB15" s="159" t="s">
        <v>83</v>
      </c>
      <c r="AC15" s="160" t="s">
        <v>80</v>
      </c>
      <c r="AD15" s="169">
        <f>COUNTIF(M15:AC15,"=S")</f>
        <v>14</v>
      </c>
      <c r="AE15" s="87" t="s">
        <v>95</v>
      </c>
      <c r="AF15" s="19" t="s">
        <v>87</v>
      </c>
    </row>
    <row r="16" spans="1:32" hidden="1">
      <c r="A16" s="430"/>
      <c r="B16" s="157" t="s">
        <v>33</v>
      </c>
      <c r="C16" s="76">
        <v>40670</v>
      </c>
      <c r="D16" s="77">
        <f>+E16-3/96</f>
        <v>0.59375</v>
      </c>
      <c r="E16" s="78">
        <v>0.625</v>
      </c>
      <c r="F16" s="79">
        <f>+D16+1/12</f>
        <v>0.67708333333333337</v>
      </c>
      <c r="G16" s="165" t="s">
        <v>30</v>
      </c>
      <c r="H16" s="166" t="s">
        <v>7</v>
      </c>
      <c r="I16" s="13" t="s">
        <v>8</v>
      </c>
      <c r="J16" s="158" t="s">
        <v>84</v>
      </c>
      <c r="K16" s="159" t="s">
        <v>84</v>
      </c>
      <c r="L16" s="160" t="s">
        <v>79</v>
      </c>
      <c r="M16" s="138" t="s">
        <v>80</v>
      </c>
      <c r="N16" s="168" t="s">
        <v>83</v>
      </c>
      <c r="O16" s="168" t="s">
        <v>83</v>
      </c>
      <c r="P16" s="159" t="s">
        <v>80</v>
      </c>
      <c r="Q16" s="159" t="s">
        <v>83</v>
      </c>
      <c r="R16" s="159" t="s">
        <v>80</v>
      </c>
      <c r="S16" s="168" t="s">
        <v>83</v>
      </c>
      <c r="T16" s="168" t="s">
        <v>83</v>
      </c>
      <c r="U16" s="168" t="s">
        <v>80</v>
      </c>
      <c r="V16" s="159" t="s">
        <v>83</v>
      </c>
      <c r="W16" s="159" t="s">
        <v>83</v>
      </c>
      <c r="X16" s="163" t="s">
        <v>83</v>
      </c>
      <c r="Y16" s="168" t="s">
        <v>80</v>
      </c>
      <c r="Z16" s="168" t="s">
        <v>80</v>
      </c>
      <c r="AA16" s="168" t="s">
        <v>80</v>
      </c>
      <c r="AB16" s="159" t="s">
        <v>79</v>
      </c>
      <c r="AC16" s="160" t="s">
        <v>83</v>
      </c>
      <c r="AD16" s="170">
        <f>COUNTIF(M16:AC16,"=S")</f>
        <v>9</v>
      </c>
      <c r="AE16" s="87" t="s">
        <v>96</v>
      </c>
      <c r="AF16" s="20" t="s">
        <v>53</v>
      </c>
    </row>
    <row r="17" spans="1:32" ht="15.75" hidden="1" thickBot="1">
      <c r="A17" s="432"/>
      <c r="B17" s="171" t="s">
        <v>35</v>
      </c>
      <c r="C17" s="172">
        <v>40671</v>
      </c>
      <c r="D17" s="173">
        <f>+E17-1/96</f>
        <v>0.82291666666666674</v>
      </c>
      <c r="E17" s="174">
        <v>0.83333333333333337</v>
      </c>
      <c r="F17" s="175">
        <v>0.89583333333333337</v>
      </c>
      <c r="G17" s="176" t="s">
        <v>47</v>
      </c>
      <c r="H17" s="95"/>
      <c r="I17" s="55" t="s">
        <v>99</v>
      </c>
      <c r="J17" s="177" t="s">
        <v>80</v>
      </c>
      <c r="K17" s="178" t="s">
        <v>80</v>
      </c>
      <c r="L17" s="179" t="s">
        <v>79</v>
      </c>
      <c r="M17" s="180" t="s">
        <v>80</v>
      </c>
      <c r="N17" s="181" t="s">
        <v>80</v>
      </c>
      <c r="O17" s="181" t="s">
        <v>80</v>
      </c>
      <c r="P17" s="178" t="s">
        <v>80</v>
      </c>
      <c r="Q17" s="178" t="s">
        <v>80</v>
      </c>
      <c r="R17" s="178" t="s">
        <v>80</v>
      </c>
      <c r="S17" s="181" t="s">
        <v>80</v>
      </c>
      <c r="T17" s="181" t="s">
        <v>80</v>
      </c>
      <c r="U17" s="181" t="s">
        <v>80</v>
      </c>
      <c r="V17" s="178" t="s">
        <v>80</v>
      </c>
      <c r="W17" s="178" t="s">
        <v>80</v>
      </c>
      <c r="X17" s="178" t="s">
        <v>80</v>
      </c>
      <c r="Y17" s="181" t="s">
        <v>80</v>
      </c>
      <c r="Z17" s="181" t="s">
        <v>80</v>
      </c>
      <c r="AA17" s="181" t="s">
        <v>80</v>
      </c>
      <c r="AB17" s="178" t="s">
        <v>80</v>
      </c>
      <c r="AC17" s="182" t="s">
        <v>80</v>
      </c>
      <c r="AD17" s="100"/>
      <c r="AE17" s="101"/>
      <c r="AF17" s="17"/>
    </row>
    <row r="18" spans="1:32" ht="15.75" hidden="1" thickBot="1">
      <c r="A18" s="183"/>
      <c r="B18" s="102" t="s">
        <v>100</v>
      </c>
      <c r="C18" s="103">
        <v>40672</v>
      </c>
      <c r="D18" s="104"/>
      <c r="E18" s="105"/>
      <c r="F18" s="106"/>
      <c r="G18" s="107" t="s">
        <v>92</v>
      </c>
      <c r="H18" s="108"/>
      <c r="I18" s="27"/>
      <c r="J18" s="135"/>
      <c r="K18" s="136"/>
      <c r="L18" s="137"/>
      <c r="M18" s="138"/>
      <c r="N18" s="184" t="s">
        <v>94</v>
      </c>
      <c r="O18" s="139"/>
      <c r="P18" s="136"/>
      <c r="Q18" s="136"/>
      <c r="R18" s="136"/>
      <c r="S18" s="139"/>
      <c r="T18" s="139"/>
      <c r="U18" s="139"/>
      <c r="V18" s="136"/>
      <c r="W18" s="136"/>
      <c r="X18" s="136"/>
      <c r="Y18" s="184" t="s">
        <v>93</v>
      </c>
      <c r="Z18" s="139"/>
      <c r="AA18" s="139"/>
      <c r="AB18" s="136"/>
      <c r="AC18" s="136"/>
      <c r="AD18" s="185"/>
      <c r="AE18" s="114"/>
      <c r="AF18" s="16" t="s">
        <v>101</v>
      </c>
    </row>
    <row r="19" spans="1:32" ht="15.75" hidden="1" customHeight="1">
      <c r="A19" s="431">
        <v>19</v>
      </c>
      <c r="B19" s="186" t="s">
        <v>36</v>
      </c>
      <c r="C19" s="187">
        <v>40673</v>
      </c>
      <c r="D19" s="188">
        <f>+E19-1/96</f>
        <v>0.73958333333333337</v>
      </c>
      <c r="E19" s="189">
        <v>0.75</v>
      </c>
      <c r="F19" s="190">
        <f>+D19+1/12</f>
        <v>0.82291666666666674</v>
      </c>
      <c r="G19" s="191" t="s">
        <v>47</v>
      </c>
      <c r="H19" s="192"/>
      <c r="I19" s="156" t="s">
        <v>98</v>
      </c>
      <c r="J19" s="129" t="s">
        <v>80</v>
      </c>
      <c r="K19" s="130" t="s">
        <v>80</v>
      </c>
      <c r="L19" s="131" t="s">
        <v>80</v>
      </c>
      <c r="M19" s="132" t="s">
        <v>80</v>
      </c>
      <c r="N19" s="133" t="s">
        <v>80</v>
      </c>
      <c r="O19" s="193" t="s">
        <v>80</v>
      </c>
      <c r="P19" s="194" t="s">
        <v>80</v>
      </c>
      <c r="Q19" s="130" t="s">
        <v>80</v>
      </c>
      <c r="R19" s="195" t="s">
        <v>80</v>
      </c>
      <c r="S19" s="196" t="s">
        <v>80</v>
      </c>
      <c r="T19" s="133" t="s">
        <v>80</v>
      </c>
      <c r="U19" s="193" t="s">
        <v>80</v>
      </c>
      <c r="V19" s="194" t="s">
        <v>80</v>
      </c>
      <c r="W19" s="130" t="s">
        <v>80</v>
      </c>
      <c r="X19" s="195" t="s">
        <v>80</v>
      </c>
      <c r="Y19" s="196" t="s">
        <v>80</v>
      </c>
      <c r="Z19" s="133" t="s">
        <v>80</v>
      </c>
      <c r="AA19" s="193" t="s">
        <v>80</v>
      </c>
      <c r="AB19" s="194" t="s">
        <v>80</v>
      </c>
      <c r="AC19" s="131" t="s">
        <v>80</v>
      </c>
      <c r="AD19" s="134"/>
      <c r="AE19" s="197"/>
      <c r="AF19" s="36"/>
    </row>
    <row r="20" spans="1:32" hidden="1">
      <c r="A20" s="430"/>
      <c r="B20" s="157" t="s">
        <v>37</v>
      </c>
      <c r="C20" s="76">
        <v>40675</v>
      </c>
      <c r="D20" s="77">
        <v>0.65972222222222221</v>
      </c>
      <c r="E20" s="78">
        <v>0.66666666666666663</v>
      </c>
      <c r="F20" s="79">
        <v>0.70833333333333337</v>
      </c>
      <c r="G20" s="80" t="s">
        <v>82</v>
      </c>
      <c r="H20" s="81"/>
      <c r="I20" s="13" t="s">
        <v>8</v>
      </c>
      <c r="J20" s="158"/>
      <c r="K20" s="159"/>
      <c r="L20" s="160"/>
      <c r="M20" s="167" t="s">
        <v>80</v>
      </c>
      <c r="N20" s="168" t="s">
        <v>80</v>
      </c>
      <c r="O20" s="198" t="s">
        <v>80</v>
      </c>
      <c r="P20" s="199" t="s">
        <v>80</v>
      </c>
      <c r="Q20" s="159" t="s">
        <v>80</v>
      </c>
      <c r="R20" s="200" t="s">
        <v>80</v>
      </c>
      <c r="S20" s="201" t="s">
        <v>80</v>
      </c>
      <c r="T20" s="168" t="s">
        <v>80</v>
      </c>
      <c r="U20" s="198" t="s">
        <v>80</v>
      </c>
      <c r="V20" s="199" t="s">
        <v>80</v>
      </c>
      <c r="W20" s="159" t="s">
        <v>80</v>
      </c>
      <c r="X20" s="200" t="s">
        <v>80</v>
      </c>
      <c r="Y20" s="201" t="s">
        <v>80</v>
      </c>
      <c r="Z20" s="168" t="s">
        <v>80</v>
      </c>
      <c r="AA20" s="198" t="s">
        <v>80</v>
      </c>
      <c r="AB20" s="199" t="s">
        <v>80</v>
      </c>
      <c r="AC20" s="160" t="s">
        <v>80</v>
      </c>
      <c r="AD20" s="86"/>
      <c r="AE20" s="202"/>
      <c r="AF20" s="38"/>
    </row>
    <row r="21" spans="1:32" hidden="1">
      <c r="A21" s="430"/>
      <c r="B21" s="157" t="s">
        <v>32</v>
      </c>
      <c r="C21" s="76">
        <v>40676</v>
      </c>
      <c r="D21" s="77">
        <f>+E21-3/96</f>
        <v>0.77430555555555547</v>
      </c>
      <c r="E21" s="78">
        <v>0.80555555555555547</v>
      </c>
      <c r="F21" s="79">
        <f>+D21+1/12</f>
        <v>0.85763888888888884</v>
      </c>
      <c r="G21" s="165" t="s">
        <v>22</v>
      </c>
      <c r="H21" s="166" t="s">
        <v>31</v>
      </c>
      <c r="I21" s="13" t="s">
        <v>25</v>
      </c>
      <c r="J21" s="158" t="s">
        <v>79</v>
      </c>
      <c r="K21" s="159" t="s">
        <v>79</v>
      </c>
      <c r="L21" s="160" t="s">
        <v>84</v>
      </c>
      <c r="M21" s="167" t="s">
        <v>83</v>
      </c>
      <c r="N21" s="168" t="s">
        <v>83</v>
      </c>
      <c r="O21" s="198" t="s">
        <v>83</v>
      </c>
      <c r="P21" s="199" t="s">
        <v>83</v>
      </c>
      <c r="Q21" s="159" t="s">
        <v>79</v>
      </c>
      <c r="R21" s="200" t="s">
        <v>79</v>
      </c>
      <c r="S21" s="201" t="s">
        <v>80</v>
      </c>
      <c r="T21" s="168" t="s">
        <v>83</v>
      </c>
      <c r="U21" s="198" t="s">
        <v>83</v>
      </c>
      <c r="V21" s="199" t="s">
        <v>83</v>
      </c>
      <c r="W21" s="159" t="s">
        <v>83</v>
      </c>
      <c r="X21" s="200" t="s">
        <v>80</v>
      </c>
      <c r="Y21" s="201" t="s">
        <v>83</v>
      </c>
      <c r="Z21" s="168" t="s">
        <v>83</v>
      </c>
      <c r="AA21" s="198" t="s">
        <v>83</v>
      </c>
      <c r="AB21" s="199" t="s">
        <v>83</v>
      </c>
      <c r="AC21" s="160" t="s">
        <v>80</v>
      </c>
      <c r="AD21" s="169">
        <f>COUNTIF(M21:AC21,"=S")</f>
        <v>12</v>
      </c>
      <c r="AE21" s="202"/>
      <c r="AF21" s="35" t="s">
        <v>85</v>
      </c>
    </row>
    <row r="22" spans="1:32" ht="14.25" hidden="1" customHeight="1">
      <c r="A22" s="430"/>
      <c r="B22" s="157" t="s">
        <v>33</v>
      </c>
      <c r="C22" s="76">
        <v>40677</v>
      </c>
      <c r="D22" s="77">
        <f>+E22-3/96</f>
        <v>0.53125</v>
      </c>
      <c r="E22" s="78">
        <v>0.5625</v>
      </c>
      <c r="F22" s="79">
        <f>+D22+1/12</f>
        <v>0.61458333333333337</v>
      </c>
      <c r="G22" s="165" t="s">
        <v>6</v>
      </c>
      <c r="H22" s="166" t="s">
        <v>30</v>
      </c>
      <c r="I22" s="13" t="s">
        <v>9</v>
      </c>
      <c r="J22" s="158" t="s">
        <v>79</v>
      </c>
      <c r="K22" s="159" t="s">
        <v>79</v>
      </c>
      <c r="L22" s="160" t="s">
        <v>84</v>
      </c>
      <c r="M22" s="167" t="s">
        <v>79</v>
      </c>
      <c r="N22" s="168" t="s">
        <v>83</v>
      </c>
      <c r="O22" s="198" t="s">
        <v>80</v>
      </c>
      <c r="P22" s="199" t="s">
        <v>83</v>
      </c>
      <c r="Q22" s="159" t="s">
        <v>79</v>
      </c>
      <c r="R22" s="203" t="s">
        <v>83</v>
      </c>
      <c r="S22" s="201" t="s">
        <v>79</v>
      </c>
      <c r="T22" s="168" t="s">
        <v>80</v>
      </c>
      <c r="U22" s="198" t="s">
        <v>83</v>
      </c>
      <c r="V22" s="199" t="s">
        <v>83</v>
      </c>
      <c r="W22" s="159" t="s">
        <v>79</v>
      </c>
      <c r="X22" s="203" t="s">
        <v>79</v>
      </c>
      <c r="Y22" s="201" t="s">
        <v>83</v>
      </c>
      <c r="Z22" s="168" t="s">
        <v>79</v>
      </c>
      <c r="AA22" s="198" t="s">
        <v>83</v>
      </c>
      <c r="AB22" s="199" t="s">
        <v>79</v>
      </c>
      <c r="AC22" s="160" t="s">
        <v>83</v>
      </c>
      <c r="AD22" s="170">
        <f>COUNTIF(M22:AC22,"=S")</f>
        <v>8</v>
      </c>
      <c r="AE22" s="202"/>
      <c r="AF22" s="35"/>
    </row>
    <row r="23" spans="1:32" ht="15.75" hidden="1" customHeight="1" thickBot="1">
      <c r="A23" s="430"/>
      <c r="B23" s="204" t="s">
        <v>35</v>
      </c>
      <c r="C23" s="205">
        <v>40678</v>
      </c>
      <c r="D23" s="206">
        <f>+E23-1/96</f>
        <v>0.82291666666666674</v>
      </c>
      <c r="E23" s="207">
        <v>0.83333333333333337</v>
      </c>
      <c r="F23" s="208">
        <v>0.89583333333333337</v>
      </c>
      <c r="G23" s="209" t="s">
        <v>47</v>
      </c>
      <c r="H23" s="210"/>
      <c r="I23" s="13" t="s">
        <v>99</v>
      </c>
      <c r="J23" s="211" t="s">
        <v>80</v>
      </c>
      <c r="K23" s="148" t="s">
        <v>80</v>
      </c>
      <c r="L23" s="145" t="s">
        <v>79</v>
      </c>
      <c r="M23" s="212" t="s">
        <v>80</v>
      </c>
      <c r="N23" s="213" t="s">
        <v>80</v>
      </c>
      <c r="O23" s="214" t="s">
        <v>80</v>
      </c>
      <c r="P23" s="215" t="s">
        <v>80</v>
      </c>
      <c r="Q23" s="148" t="s">
        <v>80</v>
      </c>
      <c r="R23" s="216" t="s">
        <v>80</v>
      </c>
      <c r="S23" s="217" t="s">
        <v>80</v>
      </c>
      <c r="T23" s="213" t="s">
        <v>80</v>
      </c>
      <c r="U23" s="214" t="s">
        <v>80</v>
      </c>
      <c r="V23" s="215" t="s">
        <v>80</v>
      </c>
      <c r="W23" s="148" t="s">
        <v>80</v>
      </c>
      <c r="X23" s="216" t="s">
        <v>80</v>
      </c>
      <c r="Y23" s="217" t="s">
        <v>80</v>
      </c>
      <c r="Z23" s="213" t="s">
        <v>80</v>
      </c>
      <c r="AA23" s="214" t="s">
        <v>80</v>
      </c>
      <c r="AB23" s="215" t="s">
        <v>80</v>
      </c>
      <c r="AC23" s="218" t="s">
        <v>80</v>
      </c>
      <c r="AD23" s="149"/>
      <c r="AE23" s="219"/>
      <c r="AF23" s="35"/>
    </row>
    <row r="24" spans="1:32" ht="15" hidden="1" customHeight="1" thickBot="1">
      <c r="A24" s="431">
        <v>20</v>
      </c>
      <c r="B24" s="186" t="s">
        <v>34</v>
      </c>
      <c r="C24" s="187">
        <v>40681</v>
      </c>
      <c r="D24" s="61">
        <v>0.73958333333333337</v>
      </c>
      <c r="E24" s="62">
        <v>0.75</v>
      </c>
      <c r="F24" s="63">
        <f>+D24+1/12</f>
        <v>0.82291666666666674</v>
      </c>
      <c r="G24" s="64" t="s">
        <v>103</v>
      </c>
      <c r="H24" s="65"/>
      <c r="I24" s="12" t="s">
        <v>27</v>
      </c>
      <c r="J24" s="129"/>
      <c r="K24" s="130"/>
      <c r="L24" s="220"/>
      <c r="M24" s="132"/>
      <c r="N24" s="133"/>
      <c r="O24" s="193"/>
      <c r="P24" s="194"/>
      <c r="Q24" s="130"/>
      <c r="R24" s="195"/>
      <c r="S24" s="196"/>
      <c r="T24" s="133"/>
      <c r="U24" s="193"/>
      <c r="V24" s="194"/>
      <c r="W24" s="130"/>
      <c r="X24" s="195"/>
      <c r="Y24" s="196"/>
      <c r="Z24" s="133"/>
      <c r="AA24" s="193"/>
      <c r="AB24" s="194"/>
      <c r="AC24" s="131"/>
      <c r="AD24" s="72"/>
      <c r="AE24" s="197"/>
      <c r="AF24" s="35" t="s">
        <v>88</v>
      </c>
    </row>
    <row r="25" spans="1:32" ht="15.75" hidden="1" customHeight="1">
      <c r="A25" s="430"/>
      <c r="B25" s="157" t="s">
        <v>37</v>
      </c>
      <c r="C25" s="76">
        <v>40682</v>
      </c>
      <c r="D25" s="77">
        <v>0.65972222222222221</v>
      </c>
      <c r="E25" s="78">
        <v>0.66666666666666663</v>
      </c>
      <c r="F25" s="79">
        <v>0.70833333333333337</v>
      </c>
      <c r="G25" s="80" t="s">
        <v>82</v>
      </c>
      <c r="H25" s="81"/>
      <c r="I25" s="13" t="s">
        <v>8</v>
      </c>
      <c r="J25" s="158"/>
      <c r="K25" s="159"/>
      <c r="L25" s="164"/>
      <c r="M25" s="167" t="s">
        <v>80</v>
      </c>
      <c r="N25" s="168" t="s">
        <v>80</v>
      </c>
      <c r="O25" s="198" t="s">
        <v>80</v>
      </c>
      <c r="P25" s="199" t="s">
        <v>80</v>
      </c>
      <c r="Q25" s="159" t="s">
        <v>80</v>
      </c>
      <c r="R25" s="203" t="s">
        <v>80</v>
      </c>
      <c r="S25" s="201" t="s">
        <v>80</v>
      </c>
      <c r="T25" s="168" t="s">
        <v>80</v>
      </c>
      <c r="U25" s="198" t="s">
        <v>80</v>
      </c>
      <c r="V25" s="199" t="s">
        <v>80</v>
      </c>
      <c r="W25" s="159" t="s">
        <v>80</v>
      </c>
      <c r="X25" s="203" t="s">
        <v>80</v>
      </c>
      <c r="Y25" s="201" t="s">
        <v>80</v>
      </c>
      <c r="Z25" s="168" t="s">
        <v>80</v>
      </c>
      <c r="AA25" s="198" t="s">
        <v>80</v>
      </c>
      <c r="AB25" s="199" t="s">
        <v>80</v>
      </c>
      <c r="AC25" s="160" t="s">
        <v>80</v>
      </c>
      <c r="AD25" s="169"/>
      <c r="AE25" s="202"/>
      <c r="AF25" s="36"/>
    </row>
    <row r="26" spans="1:32" ht="15" hidden="1" customHeight="1">
      <c r="A26" s="430"/>
      <c r="B26" s="157" t="s">
        <v>37</v>
      </c>
      <c r="C26" s="76">
        <v>40682</v>
      </c>
      <c r="D26" s="77">
        <f>+E26-3/96</f>
        <v>0.77083333333333337</v>
      </c>
      <c r="E26" s="78">
        <v>0.80208333333333337</v>
      </c>
      <c r="F26" s="79">
        <f>+D26+1/12</f>
        <v>0.85416666666666674</v>
      </c>
      <c r="G26" s="165" t="s">
        <v>31</v>
      </c>
      <c r="H26" s="166" t="s">
        <v>19</v>
      </c>
      <c r="I26" s="13" t="s">
        <v>26</v>
      </c>
      <c r="J26" s="158" t="s">
        <v>84</v>
      </c>
      <c r="K26" s="159" t="s">
        <v>84</v>
      </c>
      <c r="L26" s="164" t="s">
        <v>80</v>
      </c>
      <c r="M26" s="167" t="s">
        <v>83</v>
      </c>
      <c r="N26" s="168" t="s">
        <v>83</v>
      </c>
      <c r="O26" s="198" t="s">
        <v>83</v>
      </c>
      <c r="P26" s="199" t="s">
        <v>83</v>
      </c>
      <c r="Q26" s="159" t="s">
        <v>80</v>
      </c>
      <c r="R26" s="203" t="s">
        <v>83</v>
      </c>
      <c r="S26" s="201" t="s">
        <v>83</v>
      </c>
      <c r="T26" s="168" t="s">
        <v>83</v>
      </c>
      <c r="U26" s="198" t="s">
        <v>83</v>
      </c>
      <c r="V26" s="199" t="s">
        <v>80</v>
      </c>
      <c r="W26" s="159" t="s">
        <v>83</v>
      </c>
      <c r="X26" s="203" t="s">
        <v>83</v>
      </c>
      <c r="Y26" s="201" t="s">
        <v>83</v>
      </c>
      <c r="Z26" s="168" t="s">
        <v>83</v>
      </c>
      <c r="AA26" s="198" t="s">
        <v>83</v>
      </c>
      <c r="AB26" s="199" t="s">
        <v>83</v>
      </c>
      <c r="AC26" s="160" t="s">
        <v>80</v>
      </c>
      <c r="AD26" s="169">
        <f>COUNTIF(M26:AC26,"=S")</f>
        <v>14</v>
      </c>
      <c r="AE26" s="202" t="s">
        <v>102</v>
      </c>
      <c r="AF26" s="35"/>
    </row>
    <row r="27" spans="1:32" hidden="1">
      <c r="A27" s="430"/>
      <c r="B27" s="157" t="s">
        <v>35</v>
      </c>
      <c r="C27" s="76">
        <v>40685</v>
      </c>
      <c r="D27" s="77">
        <f>+E27-3/96</f>
        <v>0.44791666666666669</v>
      </c>
      <c r="E27" s="78">
        <v>0.47916666666666669</v>
      </c>
      <c r="F27" s="79">
        <f>+D27+1/12</f>
        <v>0.53125</v>
      </c>
      <c r="G27" s="165" t="s">
        <v>5</v>
      </c>
      <c r="H27" s="166" t="s">
        <v>30</v>
      </c>
      <c r="I27" s="13" t="s">
        <v>12</v>
      </c>
      <c r="J27" s="158" t="s">
        <v>84</v>
      </c>
      <c r="K27" s="159" t="s">
        <v>84</v>
      </c>
      <c r="L27" s="160" t="s">
        <v>79</v>
      </c>
      <c r="M27" s="167" t="s">
        <v>83</v>
      </c>
      <c r="N27" s="168" t="s">
        <v>80</v>
      </c>
      <c r="O27" s="198" t="s">
        <v>79</v>
      </c>
      <c r="P27" s="199" t="s">
        <v>80</v>
      </c>
      <c r="Q27" s="159" t="s">
        <v>83</v>
      </c>
      <c r="R27" s="200" t="s">
        <v>80</v>
      </c>
      <c r="S27" s="201" t="s">
        <v>80</v>
      </c>
      <c r="T27" s="168" t="s">
        <v>83</v>
      </c>
      <c r="U27" s="198" t="s">
        <v>79</v>
      </c>
      <c r="V27" s="199" t="s">
        <v>83</v>
      </c>
      <c r="W27" s="159" t="s">
        <v>83</v>
      </c>
      <c r="X27" s="203" t="s">
        <v>83</v>
      </c>
      <c r="Y27" s="201" t="s">
        <v>80</v>
      </c>
      <c r="Z27" s="168" t="s">
        <v>83</v>
      </c>
      <c r="AA27" s="198" t="s">
        <v>80</v>
      </c>
      <c r="AB27" s="199" t="s">
        <v>79</v>
      </c>
      <c r="AC27" s="160" t="s">
        <v>83</v>
      </c>
      <c r="AD27" s="170">
        <f>COUNTIF(M27:AC27,"=S")</f>
        <v>8</v>
      </c>
      <c r="AE27" s="202"/>
      <c r="AF27" s="35"/>
    </row>
    <row r="28" spans="1:32" ht="15.75" hidden="1" thickBot="1">
      <c r="A28" s="432"/>
      <c r="B28" s="221" t="s">
        <v>35</v>
      </c>
      <c r="C28" s="222">
        <v>40685</v>
      </c>
      <c r="D28" s="223">
        <f>+E28-1/96</f>
        <v>0.82291666666666674</v>
      </c>
      <c r="E28" s="224">
        <v>0.83333333333333337</v>
      </c>
      <c r="F28" s="225">
        <v>0.89583333333333337</v>
      </c>
      <c r="G28" s="226" t="s">
        <v>47</v>
      </c>
      <c r="H28" s="227"/>
      <c r="I28" s="13" t="s">
        <v>99</v>
      </c>
      <c r="J28" s="177" t="s">
        <v>80</v>
      </c>
      <c r="K28" s="178" t="s">
        <v>80</v>
      </c>
      <c r="L28" s="179" t="s">
        <v>79</v>
      </c>
      <c r="M28" s="180" t="s">
        <v>80</v>
      </c>
      <c r="N28" s="181" t="s">
        <v>80</v>
      </c>
      <c r="O28" s="228" t="s">
        <v>80</v>
      </c>
      <c r="P28" s="229" t="s">
        <v>80</v>
      </c>
      <c r="Q28" s="178" t="s">
        <v>80</v>
      </c>
      <c r="R28" s="230" t="s">
        <v>80</v>
      </c>
      <c r="S28" s="231" t="s">
        <v>80</v>
      </c>
      <c r="T28" s="181" t="s">
        <v>80</v>
      </c>
      <c r="U28" s="232" t="s">
        <v>80</v>
      </c>
      <c r="V28" s="229" t="s">
        <v>80</v>
      </c>
      <c r="W28" s="178" t="s">
        <v>80</v>
      </c>
      <c r="X28" s="230" t="s">
        <v>80</v>
      </c>
      <c r="Y28" s="231" t="s">
        <v>80</v>
      </c>
      <c r="Z28" s="181" t="s">
        <v>80</v>
      </c>
      <c r="AA28" s="228" t="s">
        <v>80</v>
      </c>
      <c r="AB28" s="229" t="s">
        <v>80</v>
      </c>
      <c r="AC28" s="182" t="s">
        <v>80</v>
      </c>
      <c r="AD28" s="100"/>
      <c r="AE28" s="233"/>
      <c r="AF28" s="37"/>
    </row>
    <row r="29" spans="1:32" ht="15" hidden="1" customHeight="1">
      <c r="A29" s="430">
        <v>21</v>
      </c>
      <c r="B29" s="234" t="s">
        <v>97</v>
      </c>
      <c r="C29" s="235">
        <v>40686</v>
      </c>
      <c r="D29" s="236">
        <v>0.71875</v>
      </c>
      <c r="E29" s="237">
        <v>0.75</v>
      </c>
      <c r="F29" s="238">
        <v>0.80208333333333337</v>
      </c>
      <c r="G29" s="239" t="s">
        <v>15</v>
      </c>
      <c r="H29" s="240" t="s">
        <v>31</v>
      </c>
      <c r="I29" s="27" t="s">
        <v>24</v>
      </c>
      <c r="J29" s="241" t="s">
        <v>84</v>
      </c>
      <c r="K29" s="242" t="s">
        <v>84</v>
      </c>
      <c r="L29" s="137" t="s">
        <v>80</v>
      </c>
      <c r="M29" s="243" t="s">
        <v>83</v>
      </c>
      <c r="N29" s="184" t="s">
        <v>83</v>
      </c>
      <c r="O29" s="244" t="s">
        <v>83</v>
      </c>
      <c r="P29" s="245" t="s">
        <v>83</v>
      </c>
      <c r="Q29" s="242" t="s">
        <v>80</v>
      </c>
      <c r="R29" s="246" t="s">
        <v>83</v>
      </c>
      <c r="S29" s="247" t="s">
        <v>83</v>
      </c>
      <c r="T29" s="184" t="s">
        <v>83</v>
      </c>
      <c r="U29" s="244" t="s">
        <v>83</v>
      </c>
      <c r="V29" s="245" t="s">
        <v>80</v>
      </c>
      <c r="W29" s="242" t="s">
        <v>83</v>
      </c>
      <c r="X29" s="246" t="s">
        <v>83</v>
      </c>
      <c r="Y29" s="247" t="s">
        <v>83</v>
      </c>
      <c r="Z29" s="184" t="s">
        <v>83</v>
      </c>
      <c r="AA29" s="244" t="s">
        <v>83</v>
      </c>
      <c r="AB29" s="245" t="s">
        <v>83</v>
      </c>
      <c r="AC29" s="248" t="s">
        <v>80</v>
      </c>
      <c r="AD29" s="249">
        <f>COUNTIF(M29:AC29,"=S")</f>
        <v>14</v>
      </c>
      <c r="AE29" s="250"/>
      <c r="AF29" s="40" t="s">
        <v>90</v>
      </c>
    </row>
    <row r="30" spans="1:32" ht="15" hidden="1" customHeight="1">
      <c r="A30" s="430"/>
      <c r="B30" s="75">
        <f>+C30</f>
        <v>40686</v>
      </c>
      <c r="C30" s="76">
        <v>40686</v>
      </c>
      <c r="D30" s="77">
        <f>+E30-1/96</f>
        <v>0.80208333333333337</v>
      </c>
      <c r="E30" s="78">
        <v>0.8125</v>
      </c>
      <c r="F30" s="79">
        <f>+D30+1/12</f>
        <v>0.88541666666666674</v>
      </c>
      <c r="G30" s="80" t="s">
        <v>47</v>
      </c>
      <c r="H30" s="81"/>
      <c r="I30" s="13" t="s">
        <v>27</v>
      </c>
      <c r="J30" s="251" t="s">
        <v>80</v>
      </c>
      <c r="K30" s="163" t="s">
        <v>80</v>
      </c>
      <c r="L30" s="164" t="s">
        <v>80</v>
      </c>
      <c r="M30" s="161" t="s">
        <v>80</v>
      </c>
      <c r="N30" s="162" t="s">
        <v>80</v>
      </c>
      <c r="O30" s="252" t="s">
        <v>80</v>
      </c>
      <c r="P30" s="253" t="s">
        <v>80</v>
      </c>
      <c r="Q30" s="163" t="s">
        <v>80</v>
      </c>
      <c r="R30" s="203" t="s">
        <v>80</v>
      </c>
      <c r="S30" s="254" t="s">
        <v>80</v>
      </c>
      <c r="T30" s="162" t="s">
        <v>80</v>
      </c>
      <c r="U30" s="252" t="s">
        <v>80</v>
      </c>
      <c r="V30" s="253" t="s">
        <v>80</v>
      </c>
      <c r="W30" s="163" t="s">
        <v>80</v>
      </c>
      <c r="X30" s="203" t="s">
        <v>80</v>
      </c>
      <c r="Y30" s="254" t="s">
        <v>80</v>
      </c>
      <c r="Z30" s="162" t="s">
        <v>80</v>
      </c>
      <c r="AA30" s="252" t="s">
        <v>80</v>
      </c>
      <c r="AB30" s="253" t="s">
        <v>80</v>
      </c>
      <c r="AC30" s="164" t="s">
        <v>80</v>
      </c>
      <c r="AD30" s="86"/>
      <c r="AE30" s="202"/>
      <c r="AF30" s="35"/>
    </row>
    <row r="31" spans="1:32" hidden="1">
      <c r="A31" s="430"/>
      <c r="B31" s="75">
        <f>+C31</f>
        <v>40688</v>
      </c>
      <c r="C31" s="76">
        <v>40688</v>
      </c>
      <c r="D31" s="77">
        <f>+E31-1/96</f>
        <v>0.73958333333333337</v>
      </c>
      <c r="E31" s="78">
        <v>0.75</v>
      </c>
      <c r="F31" s="79">
        <f>+D31+1/12</f>
        <v>0.82291666666666674</v>
      </c>
      <c r="G31" s="80" t="s">
        <v>47</v>
      </c>
      <c r="H31" s="81"/>
      <c r="I31" s="13" t="s">
        <v>27</v>
      </c>
      <c r="J31" s="251" t="s">
        <v>80</v>
      </c>
      <c r="K31" s="163" t="s">
        <v>80</v>
      </c>
      <c r="L31" s="160" t="s">
        <v>79</v>
      </c>
      <c r="M31" s="161" t="s">
        <v>80</v>
      </c>
      <c r="N31" s="162" t="s">
        <v>80</v>
      </c>
      <c r="O31" s="252" t="s">
        <v>80</v>
      </c>
      <c r="P31" s="253" t="s">
        <v>80</v>
      </c>
      <c r="Q31" s="163" t="s">
        <v>80</v>
      </c>
      <c r="R31" s="203" t="s">
        <v>80</v>
      </c>
      <c r="S31" s="254" t="s">
        <v>80</v>
      </c>
      <c r="T31" s="162" t="s">
        <v>80</v>
      </c>
      <c r="U31" s="252" t="s">
        <v>80</v>
      </c>
      <c r="V31" s="253" t="s">
        <v>80</v>
      </c>
      <c r="W31" s="163" t="s">
        <v>80</v>
      </c>
      <c r="X31" s="203" t="s">
        <v>80</v>
      </c>
      <c r="Y31" s="254" t="s">
        <v>80</v>
      </c>
      <c r="Z31" s="162" t="s">
        <v>80</v>
      </c>
      <c r="AA31" s="252" t="s">
        <v>80</v>
      </c>
      <c r="AB31" s="253" t="s">
        <v>80</v>
      </c>
      <c r="AC31" s="164" t="s">
        <v>80</v>
      </c>
      <c r="AD31" s="86"/>
      <c r="AE31" s="202"/>
      <c r="AF31" s="35"/>
    </row>
    <row r="32" spans="1:32" hidden="1">
      <c r="A32" s="430"/>
      <c r="B32" s="157" t="s">
        <v>37</v>
      </c>
      <c r="C32" s="76">
        <v>40689</v>
      </c>
      <c r="D32" s="77">
        <v>0.65972222222222221</v>
      </c>
      <c r="E32" s="78">
        <v>0.66666666666666663</v>
      </c>
      <c r="F32" s="79">
        <v>0.70833333333333337</v>
      </c>
      <c r="G32" s="80" t="s">
        <v>82</v>
      </c>
      <c r="H32" s="81"/>
      <c r="I32" s="13" t="s">
        <v>8</v>
      </c>
      <c r="J32" s="158"/>
      <c r="K32" s="159"/>
      <c r="L32" s="160"/>
      <c r="M32" s="167" t="s">
        <v>80</v>
      </c>
      <c r="N32" s="168" t="s">
        <v>80</v>
      </c>
      <c r="O32" s="198" t="s">
        <v>80</v>
      </c>
      <c r="P32" s="199" t="s">
        <v>80</v>
      </c>
      <c r="Q32" s="159" t="s">
        <v>80</v>
      </c>
      <c r="R32" s="200" t="s">
        <v>80</v>
      </c>
      <c r="S32" s="201" t="s">
        <v>80</v>
      </c>
      <c r="T32" s="168" t="s">
        <v>80</v>
      </c>
      <c r="U32" s="198" t="s">
        <v>80</v>
      </c>
      <c r="V32" s="199" t="s">
        <v>80</v>
      </c>
      <c r="W32" s="159" t="s">
        <v>80</v>
      </c>
      <c r="X32" s="200" t="s">
        <v>80</v>
      </c>
      <c r="Y32" s="201" t="s">
        <v>80</v>
      </c>
      <c r="Z32" s="168" t="s">
        <v>80</v>
      </c>
      <c r="AA32" s="198" t="s">
        <v>80</v>
      </c>
      <c r="AB32" s="199" t="s">
        <v>80</v>
      </c>
      <c r="AC32" s="160" t="s">
        <v>80</v>
      </c>
      <c r="AD32" s="86"/>
      <c r="AE32" s="202"/>
      <c r="AF32" s="35"/>
    </row>
    <row r="33" spans="1:32" hidden="1">
      <c r="A33" s="430"/>
      <c r="B33" s="157" t="s">
        <v>37</v>
      </c>
      <c r="C33" s="76">
        <v>40689</v>
      </c>
      <c r="D33" s="77">
        <f>+E33-3/96</f>
        <v>0.78125</v>
      </c>
      <c r="E33" s="78">
        <v>0.8125</v>
      </c>
      <c r="F33" s="79">
        <f>+D33+1/12</f>
        <v>0.86458333333333337</v>
      </c>
      <c r="G33" s="165" t="s">
        <v>31</v>
      </c>
      <c r="H33" s="166" t="s">
        <v>23</v>
      </c>
      <c r="I33" s="13" t="s">
        <v>27</v>
      </c>
      <c r="J33" s="158" t="s">
        <v>84</v>
      </c>
      <c r="K33" s="159" t="s">
        <v>84</v>
      </c>
      <c r="L33" s="164" t="s">
        <v>80</v>
      </c>
      <c r="M33" s="167" t="s">
        <v>83</v>
      </c>
      <c r="N33" s="168" t="s">
        <v>83</v>
      </c>
      <c r="O33" s="198" t="s">
        <v>83</v>
      </c>
      <c r="P33" s="199" t="s">
        <v>79</v>
      </c>
      <c r="Q33" s="159" t="s">
        <v>80</v>
      </c>
      <c r="R33" s="203" t="s">
        <v>83</v>
      </c>
      <c r="S33" s="201" t="s">
        <v>83</v>
      </c>
      <c r="T33" s="168" t="s">
        <v>83</v>
      </c>
      <c r="U33" s="198" t="s">
        <v>83</v>
      </c>
      <c r="V33" s="199" t="s">
        <v>83</v>
      </c>
      <c r="W33" s="159" t="s">
        <v>83</v>
      </c>
      <c r="X33" s="203" t="s">
        <v>83</v>
      </c>
      <c r="Y33" s="201" t="s">
        <v>83</v>
      </c>
      <c r="Z33" s="168" t="s">
        <v>83</v>
      </c>
      <c r="AA33" s="198" t="s">
        <v>83</v>
      </c>
      <c r="AB33" s="199" t="s">
        <v>83</v>
      </c>
      <c r="AC33" s="160" t="s">
        <v>80</v>
      </c>
      <c r="AD33" s="169">
        <f>COUNTIF(M33:AC33,"=S")</f>
        <v>14</v>
      </c>
      <c r="AE33" s="202" t="s">
        <v>64</v>
      </c>
      <c r="AF33" s="41" t="s">
        <v>89</v>
      </c>
    </row>
    <row r="34" spans="1:32" ht="15.75" hidden="1" thickBot="1">
      <c r="A34" s="430"/>
      <c r="B34" s="140" t="s">
        <v>33</v>
      </c>
      <c r="C34" s="116">
        <v>40691</v>
      </c>
      <c r="D34" s="117">
        <f>+E34-3/96</f>
        <v>0.59375</v>
      </c>
      <c r="E34" s="118">
        <v>0.625</v>
      </c>
      <c r="F34" s="119">
        <f>+D34+1/12</f>
        <v>0.67708333333333337</v>
      </c>
      <c r="G34" s="141" t="s">
        <v>30</v>
      </c>
      <c r="H34" s="142" t="s">
        <v>3</v>
      </c>
      <c r="I34" s="26" t="s">
        <v>8</v>
      </c>
      <c r="J34" s="143" t="s">
        <v>84</v>
      </c>
      <c r="K34" s="144" t="s">
        <v>84</v>
      </c>
      <c r="L34" s="145" t="s">
        <v>79</v>
      </c>
      <c r="M34" s="146" t="s">
        <v>80</v>
      </c>
      <c r="N34" s="147" t="s">
        <v>83</v>
      </c>
      <c r="O34" s="255" t="s">
        <v>80</v>
      </c>
      <c r="P34" s="256" t="s">
        <v>80</v>
      </c>
      <c r="Q34" s="144" t="s">
        <v>83</v>
      </c>
      <c r="R34" s="257" t="s">
        <v>80</v>
      </c>
      <c r="S34" s="258" t="s">
        <v>83</v>
      </c>
      <c r="T34" s="147" t="s">
        <v>80</v>
      </c>
      <c r="U34" s="255" t="s">
        <v>83</v>
      </c>
      <c r="V34" s="256" t="s">
        <v>83</v>
      </c>
      <c r="W34" s="144" t="s">
        <v>80</v>
      </c>
      <c r="X34" s="216" t="s">
        <v>83</v>
      </c>
      <c r="Y34" s="258" t="s">
        <v>83</v>
      </c>
      <c r="Z34" s="147" t="s">
        <v>83</v>
      </c>
      <c r="AA34" s="255" t="s">
        <v>80</v>
      </c>
      <c r="AB34" s="256" t="s">
        <v>79</v>
      </c>
      <c r="AC34" s="145" t="s">
        <v>83</v>
      </c>
      <c r="AD34" s="259">
        <f>COUNTIF(M34:AC34,"=S")</f>
        <v>9</v>
      </c>
      <c r="AE34" s="219" t="s">
        <v>63</v>
      </c>
      <c r="AF34" s="42" t="s">
        <v>53</v>
      </c>
    </row>
    <row r="35" spans="1:32" ht="15" hidden="1" customHeight="1">
      <c r="A35" s="431">
        <v>22</v>
      </c>
      <c r="B35" s="128">
        <f>+C35</f>
        <v>40693</v>
      </c>
      <c r="C35" s="60">
        <v>40693</v>
      </c>
      <c r="D35" s="61">
        <f>+E35-1/96</f>
        <v>0.80208333333333337</v>
      </c>
      <c r="E35" s="62">
        <v>0.8125</v>
      </c>
      <c r="F35" s="63">
        <f>+D35+1/12</f>
        <v>0.88541666666666674</v>
      </c>
      <c r="G35" s="64" t="s">
        <v>47</v>
      </c>
      <c r="H35" s="65"/>
      <c r="I35" s="12" t="s">
        <v>27</v>
      </c>
      <c r="J35" s="129" t="s">
        <v>80</v>
      </c>
      <c r="K35" s="260" t="s">
        <v>79</v>
      </c>
      <c r="L35" s="131" t="s">
        <v>80</v>
      </c>
      <c r="M35" s="261" t="s">
        <v>79</v>
      </c>
      <c r="N35" s="133" t="s">
        <v>80</v>
      </c>
      <c r="O35" s="193" t="s">
        <v>80</v>
      </c>
      <c r="P35" s="194" t="s">
        <v>80</v>
      </c>
      <c r="Q35" s="260" t="s">
        <v>80</v>
      </c>
      <c r="R35" s="195" t="s">
        <v>80</v>
      </c>
      <c r="S35" s="262" t="s">
        <v>80</v>
      </c>
      <c r="T35" s="133" t="s">
        <v>80</v>
      </c>
      <c r="U35" s="193" t="s">
        <v>80</v>
      </c>
      <c r="V35" s="194" t="s">
        <v>80</v>
      </c>
      <c r="W35" s="260" t="s">
        <v>80</v>
      </c>
      <c r="X35" s="195" t="s">
        <v>80</v>
      </c>
      <c r="Y35" s="262" t="s">
        <v>80</v>
      </c>
      <c r="Z35" s="133" t="s">
        <v>80</v>
      </c>
      <c r="AA35" s="193" t="s">
        <v>80</v>
      </c>
      <c r="AB35" s="194" t="s">
        <v>80</v>
      </c>
      <c r="AC35" s="131" t="s">
        <v>80</v>
      </c>
      <c r="AD35" s="134"/>
      <c r="AE35" s="197"/>
      <c r="AF35" s="38"/>
    </row>
    <row r="36" spans="1:32" hidden="1">
      <c r="A36" s="430"/>
      <c r="B36" s="157" t="s">
        <v>36</v>
      </c>
      <c r="C36" s="76">
        <v>40694</v>
      </c>
      <c r="D36" s="77">
        <f>+E36-3/96</f>
        <v>0.80208333333333337</v>
      </c>
      <c r="E36" s="78">
        <v>0.83333333333333337</v>
      </c>
      <c r="F36" s="79">
        <f>+D36+1/12</f>
        <v>0.88541666666666674</v>
      </c>
      <c r="G36" s="165" t="s">
        <v>0</v>
      </c>
      <c r="H36" s="166" t="s">
        <v>30</v>
      </c>
      <c r="I36" s="13" t="s">
        <v>2</v>
      </c>
      <c r="J36" s="158" t="s">
        <v>84</v>
      </c>
      <c r="K36" s="159" t="s">
        <v>79</v>
      </c>
      <c r="L36" s="164" t="s">
        <v>80</v>
      </c>
      <c r="M36" s="167" t="s">
        <v>79</v>
      </c>
      <c r="N36" s="168" t="s">
        <v>80</v>
      </c>
      <c r="O36" s="198" t="s">
        <v>80</v>
      </c>
      <c r="P36" s="199" t="s">
        <v>79</v>
      </c>
      <c r="Q36" s="159" t="s">
        <v>83</v>
      </c>
      <c r="R36" s="200" t="s">
        <v>79</v>
      </c>
      <c r="S36" s="201" t="s">
        <v>80</v>
      </c>
      <c r="T36" s="168" t="s">
        <v>83</v>
      </c>
      <c r="U36" s="198" t="s">
        <v>80</v>
      </c>
      <c r="V36" s="199" t="s">
        <v>83</v>
      </c>
      <c r="W36" s="159" t="s">
        <v>80</v>
      </c>
      <c r="X36" s="203" t="s">
        <v>83</v>
      </c>
      <c r="Y36" s="201" t="s">
        <v>83</v>
      </c>
      <c r="Z36" s="168" t="s">
        <v>83</v>
      </c>
      <c r="AA36" s="198" t="s">
        <v>83</v>
      </c>
      <c r="AB36" s="199" t="s">
        <v>80</v>
      </c>
      <c r="AC36" s="160" t="s">
        <v>83</v>
      </c>
      <c r="AD36" s="170">
        <f>COUNTIF(M36:AC36,"=S")</f>
        <v>8</v>
      </c>
      <c r="AE36" s="202"/>
      <c r="AF36" s="35"/>
    </row>
    <row r="37" spans="1:32" hidden="1">
      <c r="A37" s="430"/>
      <c r="B37" s="75">
        <f>+C37</f>
        <v>40695</v>
      </c>
      <c r="C37" s="76">
        <v>40695</v>
      </c>
      <c r="D37" s="77">
        <f>+E37-1/96</f>
        <v>0.73958333333333337</v>
      </c>
      <c r="E37" s="78">
        <v>0.75</v>
      </c>
      <c r="F37" s="79">
        <f>+D37+1/12</f>
        <v>0.82291666666666674</v>
      </c>
      <c r="G37" s="80" t="s">
        <v>47</v>
      </c>
      <c r="H37" s="81"/>
      <c r="I37" s="13" t="s">
        <v>27</v>
      </c>
      <c r="J37" s="251" t="s">
        <v>80</v>
      </c>
      <c r="K37" s="159" t="s">
        <v>79</v>
      </c>
      <c r="L37" s="160" t="s">
        <v>79</v>
      </c>
      <c r="M37" s="167" t="s">
        <v>79</v>
      </c>
      <c r="N37" s="162" t="s">
        <v>80</v>
      </c>
      <c r="O37" s="252" t="s">
        <v>80</v>
      </c>
      <c r="P37" s="253" t="s">
        <v>79</v>
      </c>
      <c r="Q37" s="159" t="s">
        <v>80</v>
      </c>
      <c r="R37" s="203" t="s">
        <v>80</v>
      </c>
      <c r="S37" s="201" t="s">
        <v>80</v>
      </c>
      <c r="T37" s="162" t="s">
        <v>80</v>
      </c>
      <c r="U37" s="252" t="s">
        <v>80</v>
      </c>
      <c r="V37" s="253" t="s">
        <v>80</v>
      </c>
      <c r="W37" s="159" t="s">
        <v>80</v>
      </c>
      <c r="X37" s="203" t="s">
        <v>80</v>
      </c>
      <c r="Y37" s="201" t="s">
        <v>80</v>
      </c>
      <c r="Z37" s="162" t="s">
        <v>80</v>
      </c>
      <c r="AA37" s="252" t="s">
        <v>80</v>
      </c>
      <c r="AB37" s="253" t="s">
        <v>80</v>
      </c>
      <c r="AC37" s="164" t="s">
        <v>80</v>
      </c>
      <c r="AD37" s="86"/>
      <c r="AE37" s="202"/>
      <c r="AF37" s="35"/>
    </row>
    <row r="38" spans="1:32" ht="15.75" hidden="1" thickBot="1">
      <c r="A38" s="432"/>
      <c r="B38" s="263" t="s">
        <v>41</v>
      </c>
      <c r="C38" s="90">
        <v>40697</v>
      </c>
      <c r="D38" s="91"/>
      <c r="E38" s="264" t="s">
        <v>40</v>
      </c>
      <c r="F38" s="93"/>
      <c r="G38" s="265" t="s">
        <v>42</v>
      </c>
      <c r="H38" s="266"/>
      <c r="I38" s="28" t="s">
        <v>43</v>
      </c>
      <c r="J38" s="267" t="s">
        <v>84</v>
      </c>
      <c r="K38" s="268" t="s">
        <v>79</v>
      </c>
      <c r="L38" s="179" t="s">
        <v>84</v>
      </c>
      <c r="M38" s="269" t="s">
        <v>79</v>
      </c>
      <c r="N38" s="270" t="s">
        <v>104</v>
      </c>
      <c r="O38" s="232" t="s">
        <v>104</v>
      </c>
      <c r="P38" s="271" t="s">
        <v>104</v>
      </c>
      <c r="Q38" s="268" t="s">
        <v>104</v>
      </c>
      <c r="R38" s="272" t="s">
        <v>79</v>
      </c>
      <c r="S38" s="273" t="s">
        <v>104</v>
      </c>
      <c r="T38" s="274" t="s">
        <v>104</v>
      </c>
      <c r="U38" s="275" t="s">
        <v>104</v>
      </c>
      <c r="V38" s="271" t="s">
        <v>104</v>
      </c>
      <c r="W38" s="276" t="s">
        <v>104</v>
      </c>
      <c r="X38" s="277" t="s">
        <v>104</v>
      </c>
      <c r="Y38" s="273" t="s">
        <v>104</v>
      </c>
      <c r="Z38" s="270" t="s">
        <v>104</v>
      </c>
      <c r="AA38" s="275" t="s">
        <v>104</v>
      </c>
      <c r="AB38" s="271" t="s">
        <v>104</v>
      </c>
      <c r="AC38" s="278" t="s">
        <v>104</v>
      </c>
      <c r="AD38" s="279">
        <f>COUNTIF(M38:AC38,"=C")</f>
        <v>15</v>
      </c>
      <c r="AE38" s="233"/>
      <c r="AF38" s="39"/>
    </row>
    <row r="39" spans="1:32" ht="15" hidden="1" customHeight="1">
      <c r="A39" s="430">
        <v>23</v>
      </c>
      <c r="B39" s="102">
        <f>+C39</f>
        <v>40700</v>
      </c>
      <c r="C39" s="103">
        <v>40700</v>
      </c>
      <c r="D39" s="104">
        <f>+E39-1/96</f>
        <v>0.80208333333333337</v>
      </c>
      <c r="E39" s="105">
        <v>0.8125</v>
      </c>
      <c r="F39" s="106">
        <f>+D39+1/12</f>
        <v>0.88541666666666674</v>
      </c>
      <c r="G39" s="107" t="s">
        <v>47</v>
      </c>
      <c r="H39" s="108"/>
      <c r="I39" s="27" t="s">
        <v>27</v>
      </c>
      <c r="J39" s="135" t="s">
        <v>80</v>
      </c>
      <c r="K39" s="136" t="s">
        <v>80</v>
      </c>
      <c r="L39" s="248" t="s">
        <v>79</v>
      </c>
      <c r="M39" s="138" t="s">
        <v>80</v>
      </c>
      <c r="N39" s="139" t="s">
        <v>80</v>
      </c>
      <c r="O39" s="280" t="s">
        <v>80</v>
      </c>
      <c r="P39" s="281" t="s">
        <v>80</v>
      </c>
      <c r="Q39" s="136" t="s">
        <v>80</v>
      </c>
      <c r="R39" s="246" t="s">
        <v>80</v>
      </c>
      <c r="S39" s="282" t="s">
        <v>80</v>
      </c>
      <c r="T39" s="139" t="s">
        <v>80</v>
      </c>
      <c r="U39" s="280" t="s">
        <v>80</v>
      </c>
      <c r="V39" s="281" t="s">
        <v>80</v>
      </c>
      <c r="W39" s="136" t="s">
        <v>80</v>
      </c>
      <c r="X39" s="246" t="s">
        <v>80</v>
      </c>
      <c r="Y39" s="282" t="s">
        <v>80</v>
      </c>
      <c r="Z39" s="139" t="s">
        <v>80</v>
      </c>
      <c r="AA39" s="280" t="s">
        <v>80</v>
      </c>
      <c r="AB39" s="281" t="s">
        <v>80</v>
      </c>
      <c r="AC39" s="137" t="s">
        <v>80</v>
      </c>
      <c r="AD39" s="113"/>
      <c r="AE39" s="250"/>
      <c r="AF39" s="36"/>
    </row>
    <row r="40" spans="1:32" hidden="1">
      <c r="A40" s="430"/>
      <c r="B40" s="75">
        <f>+C40</f>
        <v>40702</v>
      </c>
      <c r="C40" s="76">
        <v>40702</v>
      </c>
      <c r="D40" s="77">
        <f>+E40-1/96</f>
        <v>0.73958333333333337</v>
      </c>
      <c r="E40" s="78">
        <v>0.75</v>
      </c>
      <c r="F40" s="79">
        <f>+D40+1/12</f>
        <v>0.82291666666666674</v>
      </c>
      <c r="G40" s="80" t="s">
        <v>47</v>
      </c>
      <c r="H40" s="81"/>
      <c r="I40" s="13" t="s">
        <v>27</v>
      </c>
      <c r="J40" s="251" t="s">
        <v>80</v>
      </c>
      <c r="K40" s="163" t="s">
        <v>80</v>
      </c>
      <c r="L40" s="164" t="s">
        <v>80</v>
      </c>
      <c r="M40" s="161" t="s">
        <v>80</v>
      </c>
      <c r="N40" s="162" t="s">
        <v>80</v>
      </c>
      <c r="O40" s="252" t="s">
        <v>80</v>
      </c>
      <c r="P40" s="253" t="s">
        <v>80</v>
      </c>
      <c r="Q40" s="163" t="s">
        <v>80</v>
      </c>
      <c r="R40" s="203" t="s">
        <v>80</v>
      </c>
      <c r="S40" s="254" t="s">
        <v>80</v>
      </c>
      <c r="T40" s="162" t="s">
        <v>80</v>
      </c>
      <c r="U40" s="252" t="s">
        <v>80</v>
      </c>
      <c r="V40" s="253" t="s">
        <v>80</v>
      </c>
      <c r="W40" s="163" t="s">
        <v>80</v>
      </c>
      <c r="X40" s="203" t="s">
        <v>80</v>
      </c>
      <c r="Y40" s="254" t="s">
        <v>80</v>
      </c>
      <c r="Z40" s="162" t="s">
        <v>80</v>
      </c>
      <c r="AA40" s="252" t="s">
        <v>80</v>
      </c>
      <c r="AB40" s="253" t="s">
        <v>80</v>
      </c>
      <c r="AC40" s="164" t="s">
        <v>80</v>
      </c>
      <c r="AD40" s="86"/>
      <c r="AE40" s="202"/>
      <c r="AF40" s="35"/>
    </row>
    <row r="41" spans="1:32" hidden="1">
      <c r="A41" s="430"/>
      <c r="B41" s="157" t="s">
        <v>37</v>
      </c>
      <c r="C41" s="76">
        <v>40703</v>
      </c>
      <c r="D41" s="77">
        <v>0.65972222222222221</v>
      </c>
      <c r="E41" s="78">
        <v>0.66666666666666663</v>
      </c>
      <c r="F41" s="79">
        <v>0.70833333333333337</v>
      </c>
      <c r="G41" s="80" t="s">
        <v>82</v>
      </c>
      <c r="H41" s="81"/>
      <c r="I41" s="13" t="s">
        <v>8</v>
      </c>
      <c r="J41" s="158"/>
      <c r="K41" s="159"/>
      <c r="L41" s="160"/>
      <c r="M41" s="167" t="s">
        <v>80</v>
      </c>
      <c r="N41" s="168" t="s">
        <v>80</v>
      </c>
      <c r="O41" s="198" t="s">
        <v>80</v>
      </c>
      <c r="P41" s="199" t="s">
        <v>80</v>
      </c>
      <c r="Q41" s="159" t="s">
        <v>80</v>
      </c>
      <c r="R41" s="200" t="s">
        <v>80</v>
      </c>
      <c r="S41" s="201" t="s">
        <v>80</v>
      </c>
      <c r="T41" s="168" t="s">
        <v>80</v>
      </c>
      <c r="U41" s="198" t="s">
        <v>80</v>
      </c>
      <c r="V41" s="199" t="s">
        <v>80</v>
      </c>
      <c r="W41" s="159" t="s">
        <v>80</v>
      </c>
      <c r="X41" s="200" t="s">
        <v>80</v>
      </c>
      <c r="Y41" s="201" t="s">
        <v>80</v>
      </c>
      <c r="Z41" s="168" t="s">
        <v>80</v>
      </c>
      <c r="AA41" s="198" t="s">
        <v>80</v>
      </c>
      <c r="AB41" s="199" t="s">
        <v>80</v>
      </c>
      <c r="AC41" s="160" t="s">
        <v>80</v>
      </c>
      <c r="AD41" s="86"/>
      <c r="AE41" s="202"/>
      <c r="AF41" s="35"/>
    </row>
    <row r="42" spans="1:32" s="33" customFormat="1" ht="15.75" hidden="1" thickBot="1">
      <c r="A42" s="430"/>
      <c r="B42" s="157" t="s">
        <v>32</v>
      </c>
      <c r="C42" s="76">
        <v>40704</v>
      </c>
      <c r="D42" s="77">
        <f>+E42-3/96</f>
        <v>0.78125</v>
      </c>
      <c r="E42" s="78">
        <v>0.8125</v>
      </c>
      <c r="F42" s="79">
        <f>+D42+1/12</f>
        <v>0.86458333333333337</v>
      </c>
      <c r="G42" s="165" t="s">
        <v>31</v>
      </c>
      <c r="H42" s="166" t="s">
        <v>20</v>
      </c>
      <c r="I42" s="13" t="s">
        <v>27</v>
      </c>
      <c r="J42" s="158" t="s">
        <v>79</v>
      </c>
      <c r="K42" s="159" t="s">
        <v>84</v>
      </c>
      <c r="L42" s="164" t="s">
        <v>80</v>
      </c>
      <c r="M42" s="167" t="s">
        <v>83</v>
      </c>
      <c r="N42" s="168" t="s">
        <v>83</v>
      </c>
      <c r="O42" s="198" t="s">
        <v>83</v>
      </c>
      <c r="P42" s="199" t="s">
        <v>83</v>
      </c>
      <c r="Q42" s="159" t="s">
        <v>83</v>
      </c>
      <c r="R42" s="200" t="s">
        <v>83</v>
      </c>
      <c r="S42" s="201" t="s">
        <v>83</v>
      </c>
      <c r="T42" s="168" t="s">
        <v>80</v>
      </c>
      <c r="U42" s="198" t="s">
        <v>83</v>
      </c>
      <c r="V42" s="199" t="s">
        <v>83</v>
      </c>
      <c r="W42" s="159" t="s">
        <v>83</v>
      </c>
      <c r="X42" s="203" t="s">
        <v>80</v>
      </c>
      <c r="Y42" s="201" t="s">
        <v>83</v>
      </c>
      <c r="Z42" s="168" t="s">
        <v>79</v>
      </c>
      <c r="AA42" s="198" t="s">
        <v>83</v>
      </c>
      <c r="AB42" s="199" t="s">
        <v>83</v>
      </c>
      <c r="AC42" s="160" t="s">
        <v>83</v>
      </c>
      <c r="AD42" s="169">
        <f>COUNTIF(M42:AC42,"=S")</f>
        <v>14</v>
      </c>
      <c r="AE42" s="202" t="s">
        <v>65</v>
      </c>
      <c r="AF42" s="35" t="s">
        <v>91</v>
      </c>
    </row>
    <row r="43" spans="1:32" ht="15" hidden="1" customHeight="1">
      <c r="A43" s="431">
        <v>24</v>
      </c>
      <c r="B43" s="128">
        <f>+C43</f>
        <v>40707</v>
      </c>
      <c r="C43" s="60">
        <v>40707</v>
      </c>
      <c r="D43" s="61">
        <f>+E43-1/96</f>
        <v>0.80208333333333337</v>
      </c>
      <c r="E43" s="62">
        <v>0.8125</v>
      </c>
      <c r="F43" s="63">
        <f>+D43+1/12</f>
        <v>0.88541666666666674</v>
      </c>
      <c r="G43" s="64" t="s">
        <v>47</v>
      </c>
      <c r="H43" s="65"/>
      <c r="I43" s="12" t="s">
        <v>27</v>
      </c>
      <c r="J43" s="129" t="s">
        <v>80</v>
      </c>
      <c r="K43" s="130" t="s">
        <v>80</v>
      </c>
      <c r="L43" s="131" t="s">
        <v>80</v>
      </c>
      <c r="M43" s="132" t="s">
        <v>80</v>
      </c>
      <c r="N43" s="133" t="s">
        <v>80</v>
      </c>
      <c r="O43" s="193" t="s">
        <v>80</v>
      </c>
      <c r="P43" s="194" t="s">
        <v>80</v>
      </c>
      <c r="Q43" s="130" t="s">
        <v>80</v>
      </c>
      <c r="R43" s="195" t="s">
        <v>80</v>
      </c>
      <c r="S43" s="196" t="s">
        <v>80</v>
      </c>
      <c r="T43" s="133" t="s">
        <v>80</v>
      </c>
      <c r="U43" s="193" t="s">
        <v>80</v>
      </c>
      <c r="V43" s="194" t="s">
        <v>80</v>
      </c>
      <c r="W43" s="130" t="s">
        <v>80</v>
      </c>
      <c r="X43" s="195" t="s">
        <v>80</v>
      </c>
      <c r="Y43" s="196" t="s">
        <v>80</v>
      </c>
      <c r="Z43" s="133" t="s">
        <v>80</v>
      </c>
      <c r="AA43" s="193" t="s">
        <v>80</v>
      </c>
      <c r="AB43" s="194" t="s">
        <v>80</v>
      </c>
      <c r="AC43" s="131" t="s">
        <v>80</v>
      </c>
      <c r="AD43" s="134"/>
      <c r="AE43" s="197"/>
      <c r="AF43" s="38"/>
    </row>
    <row r="44" spans="1:32" hidden="1">
      <c r="A44" s="430"/>
      <c r="B44" s="157" t="s">
        <v>34</v>
      </c>
      <c r="C44" s="76">
        <v>40709</v>
      </c>
      <c r="D44" s="77">
        <f>+E44-3/96</f>
        <v>0.76041666666666663</v>
      </c>
      <c r="E44" s="283">
        <v>0.79166666666666663</v>
      </c>
      <c r="F44" s="79">
        <f>+D44+1/12</f>
        <v>0.84375</v>
      </c>
      <c r="G44" s="165" t="s">
        <v>14</v>
      </c>
      <c r="H44" s="166" t="s">
        <v>31</v>
      </c>
      <c r="I44" s="13" t="s">
        <v>16</v>
      </c>
      <c r="J44" s="158" t="s">
        <v>84</v>
      </c>
      <c r="K44" s="159" t="s">
        <v>84</v>
      </c>
      <c r="L44" s="164" t="s">
        <v>80</v>
      </c>
      <c r="M44" s="167" t="s">
        <v>83</v>
      </c>
      <c r="N44" s="168" t="s">
        <v>83</v>
      </c>
      <c r="O44" s="198" t="s">
        <v>83</v>
      </c>
      <c r="P44" s="199" t="s">
        <v>83</v>
      </c>
      <c r="Q44" s="159" t="s">
        <v>80</v>
      </c>
      <c r="R44" s="200" t="s">
        <v>83</v>
      </c>
      <c r="S44" s="201" t="s">
        <v>83</v>
      </c>
      <c r="T44" s="168" t="s">
        <v>83</v>
      </c>
      <c r="U44" s="198" t="s">
        <v>83</v>
      </c>
      <c r="V44" s="199" t="s">
        <v>80</v>
      </c>
      <c r="W44" s="159" t="s">
        <v>83</v>
      </c>
      <c r="X44" s="200" t="s">
        <v>83</v>
      </c>
      <c r="Y44" s="201" t="s">
        <v>83</v>
      </c>
      <c r="Z44" s="168" t="s">
        <v>83</v>
      </c>
      <c r="AA44" s="198" t="s">
        <v>83</v>
      </c>
      <c r="AB44" s="199" t="s">
        <v>83</v>
      </c>
      <c r="AC44" s="160" t="s">
        <v>80</v>
      </c>
      <c r="AD44" s="169">
        <f>COUNTIF(M44:AC44,"=S")</f>
        <v>14</v>
      </c>
      <c r="AE44" s="202"/>
      <c r="AF44" s="35" t="s">
        <v>88</v>
      </c>
    </row>
    <row r="45" spans="1:32" hidden="1">
      <c r="A45" s="430"/>
      <c r="B45" s="157" t="s">
        <v>37</v>
      </c>
      <c r="C45" s="76">
        <v>40710</v>
      </c>
      <c r="D45" s="77">
        <v>0.65972222222222221</v>
      </c>
      <c r="E45" s="78">
        <v>0.66666666666666663</v>
      </c>
      <c r="F45" s="79">
        <v>0.70833333333333337</v>
      </c>
      <c r="G45" s="80" t="s">
        <v>82</v>
      </c>
      <c r="H45" s="81"/>
      <c r="I45" s="13" t="s">
        <v>8</v>
      </c>
      <c r="J45" s="158"/>
      <c r="K45" s="159"/>
      <c r="L45" s="160"/>
      <c r="M45" s="167" t="s">
        <v>80</v>
      </c>
      <c r="N45" s="168" t="s">
        <v>80</v>
      </c>
      <c r="O45" s="198" t="s">
        <v>80</v>
      </c>
      <c r="P45" s="199" t="s">
        <v>80</v>
      </c>
      <c r="Q45" s="159" t="s">
        <v>80</v>
      </c>
      <c r="R45" s="200" t="s">
        <v>80</v>
      </c>
      <c r="S45" s="201" t="s">
        <v>80</v>
      </c>
      <c r="T45" s="168" t="s">
        <v>80</v>
      </c>
      <c r="U45" s="198" t="s">
        <v>80</v>
      </c>
      <c r="V45" s="199" t="s">
        <v>80</v>
      </c>
      <c r="W45" s="159" t="s">
        <v>80</v>
      </c>
      <c r="X45" s="200" t="s">
        <v>80</v>
      </c>
      <c r="Y45" s="201" t="s">
        <v>80</v>
      </c>
      <c r="Z45" s="168" t="s">
        <v>80</v>
      </c>
      <c r="AA45" s="198" t="s">
        <v>80</v>
      </c>
      <c r="AB45" s="199" t="s">
        <v>80</v>
      </c>
      <c r="AC45" s="160" t="s">
        <v>80</v>
      </c>
      <c r="AD45" s="86"/>
      <c r="AE45" s="202"/>
      <c r="AF45" s="35"/>
    </row>
    <row r="46" spans="1:32" hidden="1">
      <c r="A46" s="430"/>
      <c r="B46" s="140" t="s">
        <v>33</v>
      </c>
      <c r="C46" s="116">
        <v>40712</v>
      </c>
      <c r="D46" s="117">
        <f>+E46-3/96</f>
        <v>0.59375</v>
      </c>
      <c r="E46" s="118">
        <v>0.625</v>
      </c>
      <c r="F46" s="119">
        <f>+D46+1/12</f>
        <v>0.67708333333333337</v>
      </c>
      <c r="G46" s="141" t="s">
        <v>4</v>
      </c>
      <c r="H46" s="142" t="s">
        <v>30</v>
      </c>
      <c r="I46" s="26" t="s">
        <v>10</v>
      </c>
      <c r="J46" s="143" t="s">
        <v>84</v>
      </c>
      <c r="K46" s="144" t="s">
        <v>84</v>
      </c>
      <c r="L46" s="145" t="s">
        <v>79</v>
      </c>
      <c r="M46" s="146" t="s">
        <v>83</v>
      </c>
      <c r="N46" s="147" t="s">
        <v>80</v>
      </c>
      <c r="O46" s="255" t="s">
        <v>80</v>
      </c>
      <c r="P46" s="256" t="s">
        <v>83</v>
      </c>
      <c r="Q46" s="144" t="s">
        <v>83</v>
      </c>
      <c r="R46" s="257" t="s">
        <v>83</v>
      </c>
      <c r="S46" s="258" t="s">
        <v>80</v>
      </c>
      <c r="T46" s="147" t="s">
        <v>83</v>
      </c>
      <c r="U46" s="255" t="s">
        <v>80</v>
      </c>
      <c r="V46" s="256" t="s">
        <v>80</v>
      </c>
      <c r="W46" s="144" t="s">
        <v>80</v>
      </c>
      <c r="X46" s="257" t="s">
        <v>79</v>
      </c>
      <c r="Y46" s="258" t="s">
        <v>83</v>
      </c>
      <c r="Z46" s="147" t="s">
        <v>79</v>
      </c>
      <c r="AA46" s="255" t="s">
        <v>83</v>
      </c>
      <c r="AB46" s="256" t="s">
        <v>79</v>
      </c>
      <c r="AC46" s="145" t="s">
        <v>83</v>
      </c>
      <c r="AD46" s="259">
        <f>COUNTIF(M46:AC46,"=S")</f>
        <v>8</v>
      </c>
      <c r="AE46" s="219"/>
      <c r="AF46" s="39"/>
    </row>
    <row r="47" spans="1:32" s="45" customFormat="1" ht="15.75" hidden="1" thickBot="1">
      <c r="A47" s="284"/>
      <c r="B47" s="285" t="s">
        <v>35</v>
      </c>
      <c r="C47" s="172">
        <v>40713</v>
      </c>
      <c r="D47" s="286">
        <v>0.40625</v>
      </c>
      <c r="E47" s="287">
        <v>0.4375</v>
      </c>
      <c r="F47" s="288">
        <v>0.48958333333333331</v>
      </c>
      <c r="G47" s="265" t="s">
        <v>30</v>
      </c>
      <c r="H47" s="266" t="s">
        <v>1</v>
      </c>
      <c r="I47" s="28" t="s">
        <v>8</v>
      </c>
      <c r="J47" s="267" t="s">
        <v>84</v>
      </c>
      <c r="K47" s="268" t="s">
        <v>79</v>
      </c>
      <c r="L47" s="179" t="s">
        <v>79</v>
      </c>
      <c r="M47" s="269" t="s">
        <v>79</v>
      </c>
      <c r="N47" s="274" t="s">
        <v>83</v>
      </c>
      <c r="O47" s="232" t="s">
        <v>83</v>
      </c>
      <c r="P47" s="289" t="s">
        <v>83</v>
      </c>
      <c r="Q47" s="268" t="s">
        <v>83</v>
      </c>
      <c r="R47" s="230" t="s">
        <v>80</v>
      </c>
      <c r="S47" s="290" t="s">
        <v>83</v>
      </c>
      <c r="T47" s="274" t="s">
        <v>80</v>
      </c>
      <c r="U47" s="232" t="s">
        <v>83</v>
      </c>
      <c r="V47" s="289" t="s">
        <v>83</v>
      </c>
      <c r="W47" s="268" t="s">
        <v>83</v>
      </c>
      <c r="X47" s="272" t="s">
        <v>79</v>
      </c>
      <c r="Y47" s="290" t="s">
        <v>80</v>
      </c>
      <c r="Z47" s="274" t="s">
        <v>80</v>
      </c>
      <c r="AA47" s="232" t="s">
        <v>80</v>
      </c>
      <c r="AB47" s="289" t="s">
        <v>79</v>
      </c>
      <c r="AC47" s="179" t="s">
        <v>83</v>
      </c>
      <c r="AD47" s="291">
        <f>COUNTIF(M47:AC47,"=S")</f>
        <v>9</v>
      </c>
      <c r="AE47" s="233" t="s">
        <v>67</v>
      </c>
      <c r="AF47" s="42" t="s">
        <v>53</v>
      </c>
    </row>
    <row r="48" spans="1:32" ht="15" hidden="1" customHeight="1">
      <c r="A48" s="431">
        <v>25</v>
      </c>
      <c r="B48" s="128">
        <f>+C48</f>
        <v>40714</v>
      </c>
      <c r="C48" s="60">
        <v>40714</v>
      </c>
      <c r="D48" s="61">
        <f>+E48-1/96</f>
        <v>0.80208333333333337</v>
      </c>
      <c r="E48" s="62">
        <v>0.8125</v>
      </c>
      <c r="F48" s="63">
        <f>+D48+1/12</f>
        <v>0.88541666666666674</v>
      </c>
      <c r="G48" s="64" t="s">
        <v>47</v>
      </c>
      <c r="H48" s="65"/>
      <c r="I48" s="12" t="s">
        <v>27</v>
      </c>
      <c r="J48" s="129" t="s">
        <v>80</v>
      </c>
      <c r="K48" s="130" t="s">
        <v>80</v>
      </c>
      <c r="L48" s="131" t="s">
        <v>80</v>
      </c>
      <c r="M48" s="132" t="s">
        <v>80</v>
      </c>
      <c r="N48" s="133" t="s">
        <v>80</v>
      </c>
      <c r="O48" s="193" t="s">
        <v>80</v>
      </c>
      <c r="P48" s="194" t="s">
        <v>80</v>
      </c>
      <c r="Q48" s="130" t="s">
        <v>80</v>
      </c>
      <c r="R48" s="195" t="s">
        <v>80</v>
      </c>
      <c r="S48" s="196" t="s">
        <v>80</v>
      </c>
      <c r="T48" s="133" t="s">
        <v>80</v>
      </c>
      <c r="U48" s="193" t="s">
        <v>80</v>
      </c>
      <c r="V48" s="194" t="s">
        <v>80</v>
      </c>
      <c r="W48" s="130" t="s">
        <v>80</v>
      </c>
      <c r="X48" s="195" t="s">
        <v>80</v>
      </c>
      <c r="Y48" s="196" t="s">
        <v>80</v>
      </c>
      <c r="Z48" s="133" t="s">
        <v>80</v>
      </c>
      <c r="AA48" s="193" t="s">
        <v>80</v>
      </c>
      <c r="AB48" s="194" t="s">
        <v>80</v>
      </c>
      <c r="AC48" s="131" t="s">
        <v>80</v>
      </c>
      <c r="AD48" s="134"/>
      <c r="AE48" s="197"/>
      <c r="AF48" s="36"/>
    </row>
    <row r="49" spans="1:32" hidden="1">
      <c r="A49" s="430"/>
      <c r="B49" s="157" t="s">
        <v>34</v>
      </c>
      <c r="C49" s="76">
        <v>40716</v>
      </c>
      <c r="D49" s="77">
        <f>+E49-3/96</f>
        <v>0.78125</v>
      </c>
      <c r="E49" s="78">
        <v>0.8125</v>
      </c>
      <c r="F49" s="79">
        <f>+D49+1/12</f>
        <v>0.86458333333333337</v>
      </c>
      <c r="G49" s="165" t="s">
        <v>7</v>
      </c>
      <c r="H49" s="166" t="s">
        <v>30</v>
      </c>
      <c r="I49" s="13" t="s">
        <v>9</v>
      </c>
      <c r="J49" s="158" t="s">
        <v>84</v>
      </c>
      <c r="K49" s="159" t="s">
        <v>84</v>
      </c>
      <c r="L49" s="160" t="s">
        <v>79</v>
      </c>
      <c r="M49" s="167" t="s">
        <v>80</v>
      </c>
      <c r="N49" s="168" t="s">
        <v>83</v>
      </c>
      <c r="O49" s="198" t="s">
        <v>83</v>
      </c>
      <c r="P49" s="199" t="s">
        <v>83</v>
      </c>
      <c r="Q49" s="159" t="s">
        <v>80</v>
      </c>
      <c r="R49" s="203" t="s">
        <v>80</v>
      </c>
      <c r="S49" s="201" t="s">
        <v>83</v>
      </c>
      <c r="T49" s="168" t="s">
        <v>80</v>
      </c>
      <c r="U49" s="198" t="s">
        <v>80</v>
      </c>
      <c r="V49" s="199" t="s">
        <v>80</v>
      </c>
      <c r="W49" s="159" t="s">
        <v>83</v>
      </c>
      <c r="X49" s="203" t="s">
        <v>80</v>
      </c>
      <c r="Y49" s="201" t="s">
        <v>83</v>
      </c>
      <c r="Z49" s="168" t="s">
        <v>83</v>
      </c>
      <c r="AA49" s="198" t="s">
        <v>83</v>
      </c>
      <c r="AB49" s="199" t="s">
        <v>80</v>
      </c>
      <c r="AC49" s="160" t="s">
        <v>83</v>
      </c>
      <c r="AD49" s="170">
        <f>COUNTIF(M49:AC49,"=S")</f>
        <v>9</v>
      </c>
      <c r="AE49" s="202"/>
      <c r="AF49" s="35"/>
    </row>
    <row r="50" spans="1:32" ht="15.75" hidden="1" thickBot="1">
      <c r="A50" s="432"/>
      <c r="B50" s="292" t="s">
        <v>37</v>
      </c>
      <c r="C50" s="293">
        <v>40717</v>
      </c>
      <c r="D50" s="294">
        <v>0.65972222222222221</v>
      </c>
      <c r="E50" s="295">
        <v>0.66666666666666663</v>
      </c>
      <c r="F50" s="296">
        <v>0.70833333333333337</v>
      </c>
      <c r="G50" s="297" t="s">
        <v>82</v>
      </c>
      <c r="H50" s="298" t="s">
        <v>124</v>
      </c>
      <c r="I50" s="48"/>
      <c r="J50" s="299"/>
      <c r="K50" s="300"/>
      <c r="L50" s="301"/>
      <c r="M50" s="302"/>
      <c r="N50" s="303"/>
      <c r="O50" s="304"/>
      <c r="P50" s="305"/>
      <c r="Q50" s="300"/>
      <c r="R50" s="306"/>
      <c r="S50" s="307"/>
      <c r="T50" s="303"/>
      <c r="U50" s="304"/>
      <c r="V50" s="305"/>
      <c r="W50" s="300"/>
      <c r="X50" s="306"/>
      <c r="Y50" s="307"/>
      <c r="Z50" s="303"/>
      <c r="AA50" s="304"/>
      <c r="AB50" s="305"/>
      <c r="AC50" s="301"/>
      <c r="AD50" s="308"/>
      <c r="AE50" s="233"/>
      <c r="AF50" s="37"/>
    </row>
    <row r="51" spans="1:32" ht="15" hidden="1" customHeight="1">
      <c r="A51" s="431">
        <v>26</v>
      </c>
      <c r="B51" s="309" t="s">
        <v>110</v>
      </c>
      <c r="C51" s="310">
        <v>40721</v>
      </c>
      <c r="D51" s="311">
        <v>0.41666666666666669</v>
      </c>
      <c r="E51" s="312">
        <v>0.4513888888888889</v>
      </c>
      <c r="F51" s="313">
        <v>0.49305555555555558</v>
      </c>
      <c r="G51" s="314" t="s">
        <v>114</v>
      </c>
      <c r="H51" s="309" t="s">
        <v>113</v>
      </c>
      <c r="I51" s="315" t="s">
        <v>118</v>
      </c>
      <c r="J51" s="316" t="s">
        <v>84</v>
      </c>
      <c r="K51" s="317" t="s">
        <v>84</v>
      </c>
      <c r="L51" s="318" t="s">
        <v>84</v>
      </c>
      <c r="M51" s="319"/>
      <c r="N51" s="320"/>
      <c r="O51" s="321"/>
      <c r="P51" s="316"/>
      <c r="Q51" s="317"/>
      <c r="R51" s="318"/>
      <c r="S51" s="319"/>
      <c r="T51" s="320"/>
      <c r="U51" s="321"/>
      <c r="V51" s="316"/>
      <c r="W51" s="317"/>
      <c r="X51" s="318"/>
      <c r="Y51" s="319"/>
      <c r="Z51" s="320"/>
      <c r="AA51" s="321"/>
      <c r="AB51" s="316"/>
      <c r="AC51" s="318"/>
      <c r="AD51" s="322"/>
      <c r="AE51" s="323"/>
      <c r="AF51" s="46" t="s">
        <v>53</v>
      </c>
    </row>
    <row r="52" spans="1:32" ht="15" hidden="1" customHeight="1">
      <c r="A52" s="430"/>
      <c r="B52" s="81" t="s">
        <v>110</v>
      </c>
      <c r="C52" s="76">
        <v>40721</v>
      </c>
      <c r="D52" s="77">
        <v>0.72916666666666663</v>
      </c>
      <c r="E52" s="78">
        <v>0.76736111111111116</v>
      </c>
      <c r="F52" s="79">
        <v>0.8125</v>
      </c>
      <c r="G52" s="80" t="s">
        <v>31</v>
      </c>
      <c r="H52" s="81" t="s">
        <v>106</v>
      </c>
      <c r="I52" s="324" t="s">
        <v>105</v>
      </c>
      <c r="J52" s="143" t="s">
        <v>84</v>
      </c>
      <c r="K52" s="144" t="s">
        <v>84</v>
      </c>
      <c r="L52" s="145" t="s">
        <v>84</v>
      </c>
      <c r="M52" s="146" t="s">
        <v>83</v>
      </c>
      <c r="N52" s="147" t="s">
        <v>83</v>
      </c>
      <c r="O52" s="325" t="s">
        <v>83</v>
      </c>
      <c r="P52" s="143" t="s">
        <v>83</v>
      </c>
      <c r="Q52" s="144" t="s">
        <v>79</v>
      </c>
      <c r="R52" s="145" t="s">
        <v>79</v>
      </c>
      <c r="S52" s="146" t="s">
        <v>83</v>
      </c>
      <c r="T52" s="147" t="s">
        <v>83</v>
      </c>
      <c r="U52" s="325" t="s">
        <v>83</v>
      </c>
      <c r="V52" s="143" t="s">
        <v>83</v>
      </c>
      <c r="W52" s="144" t="s">
        <v>83</v>
      </c>
      <c r="X52" s="145" t="s">
        <v>83</v>
      </c>
      <c r="Y52" s="146" t="s">
        <v>83</v>
      </c>
      <c r="Z52" s="147" t="s">
        <v>83</v>
      </c>
      <c r="AA52" s="325" t="s">
        <v>83</v>
      </c>
      <c r="AB52" s="143" t="s">
        <v>83</v>
      </c>
      <c r="AC52" s="145" t="s">
        <v>79</v>
      </c>
      <c r="AD52" s="169">
        <f>COUNTIF(M52:AC52,"=S")</f>
        <v>14</v>
      </c>
      <c r="AE52" s="324"/>
      <c r="AF52" s="47" t="s">
        <v>53</v>
      </c>
    </row>
    <row r="53" spans="1:32" ht="15" hidden="1" customHeight="1">
      <c r="A53" s="430"/>
      <c r="B53" s="81" t="s">
        <v>111</v>
      </c>
      <c r="C53" s="76">
        <v>40722</v>
      </c>
      <c r="D53" s="77">
        <v>0.41666666666666669</v>
      </c>
      <c r="E53" s="78">
        <v>0.45833333333333331</v>
      </c>
      <c r="F53" s="79">
        <v>0.5</v>
      </c>
      <c r="G53" s="80" t="s">
        <v>108</v>
      </c>
      <c r="H53" s="81" t="s">
        <v>31</v>
      </c>
      <c r="I53" s="324" t="s">
        <v>107</v>
      </c>
      <c r="J53" s="143" t="s">
        <v>84</v>
      </c>
      <c r="K53" s="144" t="s">
        <v>84</v>
      </c>
      <c r="L53" s="145" t="s">
        <v>84</v>
      </c>
      <c r="M53" s="146" t="s">
        <v>83</v>
      </c>
      <c r="N53" s="147" t="s">
        <v>83</v>
      </c>
      <c r="O53" s="325" t="s">
        <v>83</v>
      </c>
      <c r="P53" s="143" t="s">
        <v>83</v>
      </c>
      <c r="Q53" s="144" t="s">
        <v>79</v>
      </c>
      <c r="R53" s="145" t="s">
        <v>79</v>
      </c>
      <c r="S53" s="146" t="s">
        <v>83</v>
      </c>
      <c r="T53" s="147" t="s">
        <v>83</v>
      </c>
      <c r="U53" s="325" t="s">
        <v>83</v>
      </c>
      <c r="V53" s="143" t="s">
        <v>83</v>
      </c>
      <c r="W53" s="144" t="s">
        <v>83</v>
      </c>
      <c r="X53" s="145" t="s">
        <v>83</v>
      </c>
      <c r="Y53" s="146" t="s">
        <v>83</v>
      </c>
      <c r="Z53" s="147" t="s">
        <v>83</v>
      </c>
      <c r="AA53" s="325" t="s">
        <v>83</v>
      </c>
      <c r="AB53" s="143" t="s">
        <v>83</v>
      </c>
      <c r="AC53" s="145" t="s">
        <v>79</v>
      </c>
      <c r="AD53" s="169">
        <f>COUNTIF(M53:AC53,"=S")</f>
        <v>14</v>
      </c>
      <c r="AE53" s="324"/>
      <c r="AF53" s="47"/>
    </row>
    <row r="54" spans="1:32" ht="15" hidden="1" customHeight="1">
      <c r="A54" s="430"/>
      <c r="B54" s="326" t="s">
        <v>111</v>
      </c>
      <c r="C54" s="327">
        <v>40722</v>
      </c>
      <c r="D54" s="328">
        <v>0.72916666666666663</v>
      </c>
      <c r="E54" s="329">
        <v>0.76388888888888884</v>
      </c>
      <c r="F54" s="330">
        <v>0.80555555555555547</v>
      </c>
      <c r="G54" s="331" t="s">
        <v>113</v>
      </c>
      <c r="H54" s="326" t="s">
        <v>115</v>
      </c>
      <c r="I54" s="332" t="s">
        <v>119</v>
      </c>
      <c r="J54" s="143" t="s">
        <v>84</v>
      </c>
      <c r="K54" s="144" t="s">
        <v>84</v>
      </c>
      <c r="L54" s="145" t="s">
        <v>84</v>
      </c>
      <c r="M54" s="146"/>
      <c r="N54" s="147"/>
      <c r="O54" s="325"/>
      <c r="P54" s="143"/>
      <c r="Q54" s="144"/>
      <c r="R54" s="145"/>
      <c r="S54" s="146"/>
      <c r="T54" s="147"/>
      <c r="U54" s="325"/>
      <c r="V54" s="143"/>
      <c r="W54" s="144"/>
      <c r="X54" s="145"/>
      <c r="Y54" s="146"/>
      <c r="Z54" s="147"/>
      <c r="AA54" s="325"/>
      <c r="AB54" s="143"/>
      <c r="AC54" s="145"/>
      <c r="AD54" s="170"/>
      <c r="AE54" s="324"/>
      <c r="AF54" s="47" t="s">
        <v>53</v>
      </c>
    </row>
    <row r="55" spans="1:32" ht="15" hidden="1" customHeight="1">
      <c r="A55" s="430"/>
      <c r="B55" s="81" t="s">
        <v>112</v>
      </c>
      <c r="C55" s="76">
        <v>40723</v>
      </c>
      <c r="D55" s="77">
        <v>0.33333333333333331</v>
      </c>
      <c r="E55" s="78">
        <v>0.36458333333333331</v>
      </c>
      <c r="F55" s="79">
        <v>0.40625</v>
      </c>
      <c r="G55" s="80" t="s">
        <v>109</v>
      </c>
      <c r="H55" s="81" t="s">
        <v>31</v>
      </c>
      <c r="I55" s="324" t="s">
        <v>107</v>
      </c>
      <c r="J55" s="143" t="s">
        <v>84</v>
      </c>
      <c r="K55" s="144" t="s">
        <v>84</v>
      </c>
      <c r="L55" s="145" t="s">
        <v>84</v>
      </c>
      <c r="M55" s="146" t="s">
        <v>83</v>
      </c>
      <c r="N55" s="147" t="s">
        <v>83</v>
      </c>
      <c r="O55" s="325" t="s">
        <v>83</v>
      </c>
      <c r="P55" s="143" t="s">
        <v>83</v>
      </c>
      <c r="Q55" s="144" t="s">
        <v>79</v>
      </c>
      <c r="R55" s="145" t="s">
        <v>79</v>
      </c>
      <c r="S55" s="146" t="s">
        <v>83</v>
      </c>
      <c r="T55" s="147" t="s">
        <v>83</v>
      </c>
      <c r="U55" s="325" t="s">
        <v>83</v>
      </c>
      <c r="V55" s="143" t="s">
        <v>83</v>
      </c>
      <c r="W55" s="144" t="s">
        <v>83</v>
      </c>
      <c r="X55" s="145" t="s">
        <v>83</v>
      </c>
      <c r="Y55" s="146" t="s">
        <v>83</v>
      </c>
      <c r="Z55" s="147" t="s">
        <v>83</v>
      </c>
      <c r="AA55" s="325" t="s">
        <v>83</v>
      </c>
      <c r="AB55" s="143" t="s">
        <v>83</v>
      </c>
      <c r="AC55" s="145" t="s">
        <v>79</v>
      </c>
      <c r="AD55" s="169">
        <f>COUNTIF(M55:AC55,"=S")</f>
        <v>14</v>
      </c>
      <c r="AE55" s="324"/>
      <c r="AF55" s="47"/>
    </row>
    <row r="56" spans="1:32" ht="15" hidden="1" customHeight="1">
      <c r="A56" s="430"/>
      <c r="B56" s="326" t="s">
        <v>112</v>
      </c>
      <c r="C56" s="327">
        <v>40723</v>
      </c>
      <c r="D56" s="328">
        <v>0.5625</v>
      </c>
      <c r="E56" s="329">
        <v>0.60069444444444442</v>
      </c>
      <c r="F56" s="330">
        <v>0.64236111111111105</v>
      </c>
      <c r="G56" s="331" t="s">
        <v>113</v>
      </c>
      <c r="H56" s="326" t="s">
        <v>116</v>
      </c>
      <c r="I56" s="332" t="s">
        <v>117</v>
      </c>
      <c r="J56" s="143" t="s">
        <v>84</v>
      </c>
      <c r="K56" s="144" t="s">
        <v>84</v>
      </c>
      <c r="L56" s="145" t="s">
        <v>84</v>
      </c>
      <c r="M56" s="146"/>
      <c r="N56" s="147"/>
      <c r="O56" s="325"/>
      <c r="P56" s="143"/>
      <c r="Q56" s="144"/>
      <c r="R56" s="145"/>
      <c r="S56" s="146"/>
      <c r="T56" s="147"/>
      <c r="U56" s="325"/>
      <c r="V56" s="143"/>
      <c r="W56" s="144"/>
      <c r="X56" s="145"/>
      <c r="Y56" s="146"/>
      <c r="Z56" s="147"/>
      <c r="AA56" s="325"/>
      <c r="AB56" s="143"/>
      <c r="AC56" s="145"/>
      <c r="AD56" s="170"/>
      <c r="AE56" s="324"/>
      <c r="AF56" s="47" t="s">
        <v>53</v>
      </c>
    </row>
    <row r="57" spans="1:32" ht="15.75" hidden="1" thickBot="1">
      <c r="A57" s="432"/>
      <c r="B57" s="95" t="s">
        <v>120</v>
      </c>
      <c r="C57" s="333" t="s">
        <v>123</v>
      </c>
      <c r="D57" s="334" t="s">
        <v>121</v>
      </c>
      <c r="E57" s="335"/>
      <c r="F57" s="336"/>
      <c r="G57" s="94" t="s">
        <v>122</v>
      </c>
      <c r="H57" s="95"/>
      <c r="I57" s="56"/>
      <c r="J57" s="267" t="s">
        <v>84</v>
      </c>
      <c r="K57" s="268" t="s">
        <v>84</v>
      </c>
      <c r="L57" s="179" t="s">
        <v>84</v>
      </c>
      <c r="M57" s="269" t="s">
        <v>83</v>
      </c>
      <c r="N57" s="274" t="s">
        <v>83</v>
      </c>
      <c r="O57" s="337" t="s">
        <v>83</v>
      </c>
      <c r="P57" s="267" t="s">
        <v>83</v>
      </c>
      <c r="Q57" s="268" t="s">
        <v>79</v>
      </c>
      <c r="R57" s="179" t="s">
        <v>79</v>
      </c>
      <c r="S57" s="269" t="s">
        <v>83</v>
      </c>
      <c r="T57" s="274" t="s">
        <v>83</v>
      </c>
      <c r="U57" s="337" t="s">
        <v>83</v>
      </c>
      <c r="V57" s="267" t="s">
        <v>83</v>
      </c>
      <c r="W57" s="268" t="s">
        <v>83</v>
      </c>
      <c r="X57" s="179" t="s">
        <v>83</v>
      </c>
      <c r="Y57" s="269" t="s">
        <v>83</v>
      </c>
      <c r="Z57" s="274" t="s">
        <v>83</v>
      </c>
      <c r="AA57" s="337" t="s">
        <v>83</v>
      </c>
      <c r="AB57" s="267" t="s">
        <v>83</v>
      </c>
      <c r="AC57" s="179" t="s">
        <v>79</v>
      </c>
      <c r="AD57" s="279"/>
      <c r="AE57" s="56"/>
    </row>
    <row r="58" spans="1:32" ht="16.5" thickBot="1">
      <c r="A58" s="409">
        <v>26</v>
      </c>
      <c r="B58" s="410" t="s">
        <v>33</v>
      </c>
      <c r="C58" s="411">
        <v>40726</v>
      </c>
      <c r="D58" s="104">
        <v>0.4375</v>
      </c>
      <c r="E58" s="105"/>
      <c r="F58" s="106">
        <v>0.5</v>
      </c>
      <c r="G58" s="412" t="s">
        <v>143</v>
      </c>
      <c r="H58" s="410"/>
      <c r="I58" s="413" t="s">
        <v>145</v>
      </c>
      <c r="J58" s="414" t="s">
        <v>144</v>
      </c>
      <c r="K58" s="415" t="s">
        <v>144</v>
      </c>
      <c r="L58" s="416" t="s">
        <v>144</v>
      </c>
      <c r="M58" s="417" t="s">
        <v>83</v>
      </c>
      <c r="N58" s="418" t="s">
        <v>83</v>
      </c>
      <c r="O58" s="419" t="s">
        <v>83</v>
      </c>
      <c r="P58" s="414" t="s">
        <v>83</v>
      </c>
      <c r="Q58" s="415"/>
      <c r="R58" s="416"/>
      <c r="S58" s="417" t="s">
        <v>83</v>
      </c>
      <c r="T58" s="418" t="s">
        <v>83</v>
      </c>
      <c r="U58" s="419" t="s">
        <v>83</v>
      </c>
      <c r="V58" s="414" t="s">
        <v>83</v>
      </c>
      <c r="W58" s="415" t="s">
        <v>83</v>
      </c>
      <c r="X58" s="416" t="s">
        <v>83</v>
      </c>
      <c r="Y58" s="417" t="s">
        <v>83</v>
      </c>
      <c r="Z58" s="418" t="s">
        <v>83</v>
      </c>
      <c r="AA58" s="419" t="s">
        <v>83</v>
      </c>
      <c r="AB58" s="414" t="s">
        <v>83</v>
      </c>
      <c r="AC58" s="416"/>
      <c r="AD58" s="420"/>
      <c r="AE58" s="413"/>
    </row>
    <row r="59" spans="1:32" ht="15" customHeight="1" thickBot="1">
      <c r="A59" s="338">
        <v>31</v>
      </c>
      <c r="B59" s="339">
        <f>+C59</f>
        <v>40762</v>
      </c>
      <c r="C59" s="340">
        <v>40762</v>
      </c>
      <c r="D59" s="341">
        <f>+E59-1/24</f>
        <v>0.54166666666666674</v>
      </c>
      <c r="E59" s="342">
        <v>0.58333333333333337</v>
      </c>
      <c r="F59" s="343">
        <f>+E59+1.5/24</f>
        <v>0.64583333333333337</v>
      </c>
      <c r="G59" s="344" t="s">
        <v>31</v>
      </c>
      <c r="H59" s="345" t="s">
        <v>125</v>
      </c>
      <c r="I59" s="57" t="s">
        <v>27</v>
      </c>
      <c r="J59" s="346" t="s">
        <v>80</v>
      </c>
      <c r="K59" s="347" t="s">
        <v>80</v>
      </c>
      <c r="L59" s="348" t="s">
        <v>80</v>
      </c>
      <c r="M59" s="349" t="s">
        <v>80</v>
      </c>
      <c r="N59" s="350" t="s">
        <v>80</v>
      </c>
      <c r="O59" s="351" t="s">
        <v>80</v>
      </c>
      <c r="P59" s="346" t="s">
        <v>80</v>
      </c>
      <c r="Q59" s="347" t="s">
        <v>80</v>
      </c>
      <c r="R59" s="352" t="s">
        <v>80</v>
      </c>
      <c r="S59" s="349" t="s">
        <v>80</v>
      </c>
      <c r="T59" s="350" t="s">
        <v>80</v>
      </c>
      <c r="U59" s="351" t="s">
        <v>80</v>
      </c>
      <c r="V59" s="346" t="s">
        <v>80</v>
      </c>
      <c r="W59" s="347" t="s">
        <v>80</v>
      </c>
      <c r="X59" s="352" t="s">
        <v>80</v>
      </c>
      <c r="Y59" s="349" t="s">
        <v>80</v>
      </c>
      <c r="Z59" s="350" t="s">
        <v>80</v>
      </c>
      <c r="AA59" s="351" t="s">
        <v>80</v>
      </c>
      <c r="AB59" s="346" t="s">
        <v>80</v>
      </c>
      <c r="AC59" s="352" t="s">
        <v>80</v>
      </c>
      <c r="AD59" s="353">
        <f>COUNTIF(M59:AC59,"=S")</f>
        <v>0</v>
      </c>
      <c r="AE59" s="354"/>
    </row>
    <row r="60" spans="1:32" ht="15" customHeight="1">
      <c r="A60" s="430">
        <v>32</v>
      </c>
      <c r="B60" s="355">
        <v>40770</v>
      </c>
      <c r="C60" s="103">
        <v>40770</v>
      </c>
      <c r="D60" s="104">
        <v>0.80208333333333337</v>
      </c>
      <c r="E60" s="105">
        <v>0.8125</v>
      </c>
      <c r="F60" s="106">
        <v>0.88541666666666674</v>
      </c>
      <c r="G60" s="107" t="s">
        <v>47</v>
      </c>
      <c r="H60" s="108"/>
      <c r="I60" s="27" t="s">
        <v>27</v>
      </c>
      <c r="J60" s="135" t="s">
        <v>80</v>
      </c>
      <c r="K60" s="136" t="s">
        <v>80</v>
      </c>
      <c r="L60" s="248" t="s">
        <v>80</v>
      </c>
      <c r="M60" s="138" t="s">
        <v>80</v>
      </c>
      <c r="N60" s="139" t="s">
        <v>80</v>
      </c>
      <c r="O60" s="356" t="s">
        <v>80</v>
      </c>
      <c r="P60" s="135" t="s">
        <v>80</v>
      </c>
      <c r="Q60" s="136" t="s">
        <v>80</v>
      </c>
      <c r="R60" s="137" t="s">
        <v>80</v>
      </c>
      <c r="S60" s="138" t="s">
        <v>80</v>
      </c>
      <c r="T60" s="139" t="s">
        <v>80</v>
      </c>
      <c r="U60" s="356" t="s">
        <v>80</v>
      </c>
      <c r="V60" s="135" t="s">
        <v>80</v>
      </c>
      <c r="W60" s="136" t="s">
        <v>80</v>
      </c>
      <c r="X60" s="137" t="s">
        <v>80</v>
      </c>
      <c r="Y60" s="138" t="s">
        <v>80</v>
      </c>
      <c r="Z60" s="139" t="s">
        <v>80</v>
      </c>
      <c r="AA60" s="356" t="s">
        <v>80</v>
      </c>
      <c r="AB60" s="135" t="s">
        <v>80</v>
      </c>
      <c r="AC60" s="137" t="s">
        <v>80</v>
      </c>
      <c r="AD60" s="357"/>
      <c r="AE60" s="358"/>
    </row>
    <row r="61" spans="1:32" ht="15" customHeight="1">
      <c r="A61" s="430"/>
      <c r="B61" s="359">
        <f>+C61</f>
        <v>40771</v>
      </c>
      <c r="C61" s="327">
        <v>40771</v>
      </c>
      <c r="D61" s="328">
        <f>+E61-1/24</f>
        <v>0.79166666666666674</v>
      </c>
      <c r="E61" s="360">
        <v>0.83333333333333337</v>
      </c>
      <c r="F61" s="361">
        <f>+E61+1.5/24</f>
        <v>0.89583333333333337</v>
      </c>
      <c r="G61" s="362" t="s">
        <v>126</v>
      </c>
      <c r="H61" s="166" t="s">
        <v>31</v>
      </c>
      <c r="I61" s="13" t="s">
        <v>137</v>
      </c>
      <c r="J61" s="251" t="s">
        <v>80</v>
      </c>
      <c r="K61" s="163" t="s">
        <v>80</v>
      </c>
      <c r="L61" s="160" t="s">
        <v>80</v>
      </c>
      <c r="M61" s="161" t="s">
        <v>80</v>
      </c>
      <c r="N61" s="162" t="s">
        <v>80</v>
      </c>
      <c r="O61" s="363" t="s">
        <v>80</v>
      </c>
      <c r="P61" s="251" t="s">
        <v>80</v>
      </c>
      <c r="Q61" s="163" t="s">
        <v>80</v>
      </c>
      <c r="R61" s="164" t="s">
        <v>80</v>
      </c>
      <c r="S61" s="161" t="s">
        <v>80</v>
      </c>
      <c r="T61" s="162" t="s">
        <v>80</v>
      </c>
      <c r="U61" s="363" t="s">
        <v>80</v>
      </c>
      <c r="V61" s="251" t="s">
        <v>80</v>
      </c>
      <c r="W61" s="163" t="s">
        <v>80</v>
      </c>
      <c r="X61" s="164" t="s">
        <v>80</v>
      </c>
      <c r="Y61" s="161" t="s">
        <v>80</v>
      </c>
      <c r="Z61" s="162" t="s">
        <v>80</v>
      </c>
      <c r="AA61" s="363" t="s">
        <v>80</v>
      </c>
      <c r="AB61" s="251" t="s">
        <v>80</v>
      </c>
      <c r="AC61" s="164" t="s">
        <v>80</v>
      </c>
      <c r="AD61" s="364">
        <f>COUNTIF(M61:AC61,"=S")</f>
        <v>0</v>
      </c>
      <c r="AE61" s="324"/>
    </row>
    <row r="62" spans="1:32" ht="15" customHeight="1" thickBot="1">
      <c r="A62" s="430"/>
      <c r="B62" s="365">
        <v>40772</v>
      </c>
      <c r="C62" s="116">
        <v>40772</v>
      </c>
      <c r="D62" s="117">
        <v>0.73958333333333337</v>
      </c>
      <c r="E62" s="118">
        <v>0.75</v>
      </c>
      <c r="F62" s="119">
        <v>0.82291666666666674</v>
      </c>
      <c r="G62" s="120" t="s">
        <v>47</v>
      </c>
      <c r="H62" s="121"/>
      <c r="I62" s="26" t="s">
        <v>27</v>
      </c>
      <c r="J62" s="211" t="s">
        <v>80</v>
      </c>
      <c r="K62" s="148" t="s">
        <v>80</v>
      </c>
      <c r="L62" s="145" t="s">
        <v>80</v>
      </c>
      <c r="M62" s="212" t="s">
        <v>80</v>
      </c>
      <c r="N62" s="213" t="s">
        <v>80</v>
      </c>
      <c r="O62" s="366" t="s">
        <v>80</v>
      </c>
      <c r="P62" s="211" t="s">
        <v>80</v>
      </c>
      <c r="Q62" s="148" t="s">
        <v>80</v>
      </c>
      <c r="R62" s="218" t="s">
        <v>80</v>
      </c>
      <c r="S62" s="212" t="s">
        <v>80</v>
      </c>
      <c r="T62" s="213" t="s">
        <v>80</v>
      </c>
      <c r="U62" s="366" t="s">
        <v>80</v>
      </c>
      <c r="V62" s="211" t="s">
        <v>80</v>
      </c>
      <c r="W62" s="148" t="s">
        <v>80</v>
      </c>
      <c r="X62" s="218" t="s">
        <v>80</v>
      </c>
      <c r="Y62" s="212" t="s">
        <v>80</v>
      </c>
      <c r="Z62" s="213" t="s">
        <v>80</v>
      </c>
      <c r="AA62" s="366" t="s">
        <v>80</v>
      </c>
      <c r="AB62" s="211" t="s">
        <v>80</v>
      </c>
      <c r="AC62" s="218" t="s">
        <v>80</v>
      </c>
      <c r="AD62" s="367"/>
      <c r="AE62" s="368"/>
    </row>
    <row r="63" spans="1:32" ht="15" customHeight="1">
      <c r="A63" s="426">
        <v>33</v>
      </c>
      <c r="B63" s="369">
        <v>40770</v>
      </c>
      <c r="C63" s="60">
        <v>40777</v>
      </c>
      <c r="D63" s="61">
        <v>0.80208333333333337</v>
      </c>
      <c r="E63" s="62">
        <v>0.8125</v>
      </c>
      <c r="F63" s="63">
        <v>0.88541666666666674</v>
      </c>
      <c r="G63" s="64" t="s">
        <v>47</v>
      </c>
      <c r="H63" s="65"/>
      <c r="I63" s="12" t="s">
        <v>27</v>
      </c>
      <c r="J63" s="129" t="s">
        <v>80</v>
      </c>
      <c r="K63" s="130" t="s">
        <v>80</v>
      </c>
      <c r="L63" s="220" t="s">
        <v>80</v>
      </c>
      <c r="M63" s="132" t="s">
        <v>80</v>
      </c>
      <c r="N63" s="133" t="s">
        <v>80</v>
      </c>
      <c r="O63" s="370" t="s">
        <v>80</v>
      </c>
      <c r="P63" s="129" t="s">
        <v>80</v>
      </c>
      <c r="Q63" s="130" t="s">
        <v>80</v>
      </c>
      <c r="R63" s="131" t="s">
        <v>80</v>
      </c>
      <c r="S63" s="132" t="s">
        <v>80</v>
      </c>
      <c r="T63" s="133" t="s">
        <v>80</v>
      </c>
      <c r="U63" s="370" t="s">
        <v>80</v>
      </c>
      <c r="V63" s="129" t="s">
        <v>80</v>
      </c>
      <c r="W63" s="130" t="s">
        <v>80</v>
      </c>
      <c r="X63" s="131" t="s">
        <v>80</v>
      </c>
      <c r="Y63" s="132" t="s">
        <v>80</v>
      </c>
      <c r="Z63" s="133" t="s">
        <v>80</v>
      </c>
      <c r="AA63" s="370" t="s">
        <v>80</v>
      </c>
      <c r="AB63" s="129" t="s">
        <v>80</v>
      </c>
      <c r="AC63" s="195" t="s">
        <v>80</v>
      </c>
      <c r="AD63" s="67"/>
      <c r="AE63" s="323"/>
    </row>
    <row r="64" spans="1:32" ht="15" customHeight="1">
      <c r="A64" s="427"/>
      <c r="B64" s="121" t="s">
        <v>36</v>
      </c>
      <c r="C64" s="116">
        <v>40778</v>
      </c>
      <c r="D64" s="117">
        <f>+E64-3/96</f>
        <v>0.76041666666666663</v>
      </c>
      <c r="E64" s="118">
        <v>0.79166666666666663</v>
      </c>
      <c r="F64" s="119">
        <f>+D64+1/12</f>
        <v>0.84375</v>
      </c>
      <c r="G64" s="141" t="s">
        <v>30</v>
      </c>
      <c r="H64" s="142" t="s">
        <v>6</v>
      </c>
      <c r="I64" s="26" t="s">
        <v>8</v>
      </c>
      <c r="J64" s="251" t="s">
        <v>80</v>
      </c>
      <c r="K64" s="163" t="s">
        <v>80</v>
      </c>
      <c r="L64" s="160" t="s">
        <v>80</v>
      </c>
      <c r="M64" s="161" t="s">
        <v>80</v>
      </c>
      <c r="N64" s="162" t="s">
        <v>80</v>
      </c>
      <c r="O64" s="363" t="s">
        <v>80</v>
      </c>
      <c r="P64" s="251" t="s">
        <v>80</v>
      </c>
      <c r="Q64" s="163" t="s">
        <v>80</v>
      </c>
      <c r="R64" s="164" t="s">
        <v>80</v>
      </c>
      <c r="S64" s="161" t="s">
        <v>80</v>
      </c>
      <c r="T64" s="162" t="s">
        <v>80</v>
      </c>
      <c r="U64" s="363" t="s">
        <v>80</v>
      </c>
      <c r="V64" s="251" t="s">
        <v>80</v>
      </c>
      <c r="W64" s="163" t="s">
        <v>80</v>
      </c>
      <c r="X64" s="164" t="s">
        <v>80</v>
      </c>
      <c r="Y64" s="161" t="s">
        <v>80</v>
      </c>
      <c r="Z64" s="162" t="s">
        <v>80</v>
      </c>
      <c r="AA64" s="363" t="s">
        <v>80</v>
      </c>
      <c r="AB64" s="251" t="s">
        <v>80</v>
      </c>
      <c r="AC64" s="203" t="s">
        <v>80</v>
      </c>
      <c r="AD64" s="371">
        <f>COUNTIF(M64:AC64,"=S")</f>
        <v>0</v>
      </c>
      <c r="AE64" s="358"/>
    </row>
    <row r="65" spans="1:31">
      <c r="A65" s="427"/>
      <c r="B65" s="372">
        <v>40772</v>
      </c>
      <c r="C65" s="76">
        <v>40779</v>
      </c>
      <c r="D65" s="77">
        <v>0.73958333333333337</v>
      </c>
      <c r="E65" s="78">
        <v>0.75</v>
      </c>
      <c r="F65" s="79">
        <v>0.82291666666666674</v>
      </c>
      <c r="G65" s="80" t="s">
        <v>47</v>
      </c>
      <c r="H65" s="81"/>
      <c r="I65" s="13" t="s">
        <v>27</v>
      </c>
      <c r="J65" s="251" t="s">
        <v>80</v>
      </c>
      <c r="K65" s="163" t="s">
        <v>80</v>
      </c>
      <c r="L65" s="160" t="s">
        <v>80</v>
      </c>
      <c r="M65" s="161" t="s">
        <v>80</v>
      </c>
      <c r="N65" s="162" t="s">
        <v>80</v>
      </c>
      <c r="O65" s="363" t="s">
        <v>80</v>
      </c>
      <c r="P65" s="251" t="s">
        <v>80</v>
      </c>
      <c r="Q65" s="163" t="s">
        <v>80</v>
      </c>
      <c r="R65" s="164" t="s">
        <v>80</v>
      </c>
      <c r="S65" s="161" t="s">
        <v>80</v>
      </c>
      <c r="T65" s="162" t="s">
        <v>80</v>
      </c>
      <c r="U65" s="363" t="s">
        <v>80</v>
      </c>
      <c r="V65" s="251" t="s">
        <v>80</v>
      </c>
      <c r="W65" s="163" t="s">
        <v>80</v>
      </c>
      <c r="X65" s="164" t="s">
        <v>80</v>
      </c>
      <c r="Y65" s="161" t="s">
        <v>80</v>
      </c>
      <c r="Z65" s="162" t="s">
        <v>80</v>
      </c>
      <c r="AA65" s="363" t="s">
        <v>80</v>
      </c>
      <c r="AB65" s="251" t="s">
        <v>80</v>
      </c>
      <c r="AC65" s="203" t="s">
        <v>80</v>
      </c>
      <c r="AD65" s="373"/>
      <c r="AE65" s="324"/>
    </row>
    <row r="66" spans="1:31">
      <c r="A66" s="427"/>
      <c r="B66" s="372" t="s">
        <v>37</v>
      </c>
      <c r="C66" s="76">
        <v>40780</v>
      </c>
      <c r="D66" s="77">
        <v>0.65972222222222221</v>
      </c>
      <c r="E66" s="78">
        <v>0.66666666666666663</v>
      </c>
      <c r="F66" s="79">
        <v>0.70833333333333337</v>
      </c>
      <c r="G66" s="80" t="s">
        <v>82</v>
      </c>
      <c r="H66" s="81"/>
      <c r="I66" s="13" t="s">
        <v>8</v>
      </c>
      <c r="J66" s="251"/>
      <c r="K66" s="163"/>
      <c r="L66" s="160"/>
      <c r="M66" s="161" t="s">
        <v>80</v>
      </c>
      <c r="N66" s="162" t="s">
        <v>80</v>
      </c>
      <c r="O66" s="363" t="s">
        <v>80</v>
      </c>
      <c r="P66" s="251" t="s">
        <v>80</v>
      </c>
      <c r="Q66" s="163" t="s">
        <v>80</v>
      </c>
      <c r="R66" s="164" t="s">
        <v>80</v>
      </c>
      <c r="S66" s="161" t="s">
        <v>80</v>
      </c>
      <c r="T66" s="162" t="s">
        <v>80</v>
      </c>
      <c r="U66" s="363" t="s">
        <v>80</v>
      </c>
      <c r="V66" s="251" t="s">
        <v>80</v>
      </c>
      <c r="W66" s="163" t="s">
        <v>80</v>
      </c>
      <c r="X66" s="164" t="s">
        <v>80</v>
      </c>
      <c r="Y66" s="161" t="s">
        <v>80</v>
      </c>
      <c r="Z66" s="162" t="s">
        <v>80</v>
      </c>
      <c r="AA66" s="363" t="s">
        <v>80</v>
      </c>
      <c r="AB66" s="251" t="s">
        <v>80</v>
      </c>
      <c r="AC66" s="203" t="s">
        <v>80</v>
      </c>
      <c r="AD66" s="373"/>
      <c r="AE66" s="324"/>
    </row>
    <row r="67" spans="1:31" ht="15.75" thickBot="1">
      <c r="A67" s="428"/>
      <c r="B67" s="374">
        <f>+C67</f>
        <v>40780</v>
      </c>
      <c r="C67" s="90">
        <v>40780</v>
      </c>
      <c r="D67" s="91">
        <f>+E67-1/24</f>
        <v>0.77083333333333337</v>
      </c>
      <c r="E67" s="375">
        <v>0.8125</v>
      </c>
      <c r="F67" s="376">
        <f>+E67+1.5/24</f>
        <v>0.875</v>
      </c>
      <c r="G67" s="377" t="s">
        <v>31</v>
      </c>
      <c r="H67" s="266" t="s">
        <v>109</v>
      </c>
      <c r="I67" s="28" t="s">
        <v>27</v>
      </c>
      <c r="J67" s="177" t="s">
        <v>80</v>
      </c>
      <c r="K67" s="178" t="s">
        <v>80</v>
      </c>
      <c r="L67" s="179" t="s">
        <v>80</v>
      </c>
      <c r="M67" s="180" t="s">
        <v>80</v>
      </c>
      <c r="N67" s="181" t="s">
        <v>80</v>
      </c>
      <c r="O67" s="378" t="s">
        <v>80</v>
      </c>
      <c r="P67" s="177" t="s">
        <v>80</v>
      </c>
      <c r="Q67" s="178" t="s">
        <v>80</v>
      </c>
      <c r="R67" s="182" t="s">
        <v>80</v>
      </c>
      <c r="S67" s="180" t="s">
        <v>80</v>
      </c>
      <c r="T67" s="181" t="s">
        <v>80</v>
      </c>
      <c r="U67" s="378" t="s">
        <v>80</v>
      </c>
      <c r="V67" s="177" t="s">
        <v>80</v>
      </c>
      <c r="W67" s="178" t="s">
        <v>80</v>
      </c>
      <c r="X67" s="182" t="s">
        <v>80</v>
      </c>
      <c r="Y67" s="180" t="s">
        <v>80</v>
      </c>
      <c r="Z67" s="181" t="s">
        <v>80</v>
      </c>
      <c r="AA67" s="378" t="s">
        <v>80</v>
      </c>
      <c r="AB67" s="177" t="s">
        <v>80</v>
      </c>
      <c r="AC67" s="230" t="s">
        <v>80</v>
      </c>
      <c r="AD67" s="379">
        <f>COUNTIF(M67:AC67,"=S")</f>
        <v>0</v>
      </c>
      <c r="AE67" s="56"/>
    </row>
    <row r="68" spans="1:31">
      <c r="A68" s="429">
        <v>34</v>
      </c>
      <c r="B68" s="355">
        <v>40770</v>
      </c>
      <c r="C68" s="103">
        <v>40784</v>
      </c>
      <c r="D68" s="104">
        <v>0.80208333333333337</v>
      </c>
      <c r="E68" s="105">
        <v>0.8125</v>
      </c>
      <c r="F68" s="106">
        <v>0.88541666666666674</v>
      </c>
      <c r="G68" s="107" t="s">
        <v>47</v>
      </c>
      <c r="H68" s="108"/>
      <c r="I68" s="27" t="s">
        <v>27</v>
      </c>
      <c r="J68" s="135" t="s">
        <v>80</v>
      </c>
      <c r="K68" s="136" t="s">
        <v>80</v>
      </c>
      <c r="L68" s="248" t="s">
        <v>80</v>
      </c>
      <c r="M68" s="138" t="s">
        <v>80</v>
      </c>
      <c r="N68" s="139" t="s">
        <v>80</v>
      </c>
      <c r="O68" s="356" t="s">
        <v>80</v>
      </c>
      <c r="P68" s="135" t="s">
        <v>80</v>
      </c>
      <c r="Q68" s="136" t="s">
        <v>80</v>
      </c>
      <c r="R68" s="137" t="s">
        <v>80</v>
      </c>
      <c r="S68" s="138" t="s">
        <v>80</v>
      </c>
      <c r="T68" s="139" t="s">
        <v>80</v>
      </c>
      <c r="U68" s="356" t="s">
        <v>80</v>
      </c>
      <c r="V68" s="135" t="s">
        <v>80</v>
      </c>
      <c r="W68" s="136" t="s">
        <v>80</v>
      </c>
      <c r="X68" s="137" t="s">
        <v>80</v>
      </c>
      <c r="Y68" s="138" t="s">
        <v>80</v>
      </c>
      <c r="Z68" s="139" t="s">
        <v>80</v>
      </c>
      <c r="AA68" s="356" t="s">
        <v>80</v>
      </c>
      <c r="AB68" s="135" t="s">
        <v>80</v>
      </c>
      <c r="AC68" s="246" t="s">
        <v>80</v>
      </c>
      <c r="AD68" s="380"/>
      <c r="AE68" s="358"/>
    </row>
    <row r="69" spans="1:31">
      <c r="A69" s="429"/>
      <c r="B69" s="372">
        <v>40772</v>
      </c>
      <c r="C69" s="76">
        <v>40786</v>
      </c>
      <c r="D69" s="77">
        <v>0.73958333333333337</v>
      </c>
      <c r="E69" s="78">
        <v>0.75</v>
      </c>
      <c r="F69" s="79">
        <v>0.82291666666666674</v>
      </c>
      <c r="G69" s="80" t="s">
        <v>47</v>
      </c>
      <c r="H69" s="81"/>
      <c r="I69" s="13" t="s">
        <v>27</v>
      </c>
      <c r="J69" s="251" t="s">
        <v>80</v>
      </c>
      <c r="K69" s="163" t="s">
        <v>80</v>
      </c>
      <c r="L69" s="160" t="s">
        <v>80</v>
      </c>
      <c r="M69" s="161" t="s">
        <v>80</v>
      </c>
      <c r="N69" s="162" t="s">
        <v>80</v>
      </c>
      <c r="O69" s="363" t="s">
        <v>80</v>
      </c>
      <c r="P69" s="251" t="s">
        <v>80</v>
      </c>
      <c r="Q69" s="163" t="s">
        <v>80</v>
      </c>
      <c r="R69" s="164" t="s">
        <v>80</v>
      </c>
      <c r="S69" s="161" t="s">
        <v>80</v>
      </c>
      <c r="T69" s="162" t="s">
        <v>80</v>
      </c>
      <c r="U69" s="363" t="s">
        <v>80</v>
      </c>
      <c r="V69" s="251" t="s">
        <v>80</v>
      </c>
      <c r="W69" s="163" t="s">
        <v>80</v>
      </c>
      <c r="X69" s="164" t="s">
        <v>80</v>
      </c>
      <c r="Y69" s="161" t="s">
        <v>80</v>
      </c>
      <c r="Z69" s="162" t="s">
        <v>80</v>
      </c>
      <c r="AA69" s="363" t="s">
        <v>80</v>
      </c>
      <c r="AB69" s="251" t="s">
        <v>80</v>
      </c>
      <c r="AC69" s="203" t="s">
        <v>80</v>
      </c>
      <c r="AD69" s="373"/>
      <c r="AE69" s="324"/>
    </row>
    <row r="70" spans="1:31">
      <c r="A70" s="429"/>
      <c r="B70" s="372" t="s">
        <v>37</v>
      </c>
      <c r="C70" s="76">
        <v>40787</v>
      </c>
      <c r="D70" s="77">
        <v>0.65972222222222221</v>
      </c>
      <c r="E70" s="78">
        <v>0.66666666666666663</v>
      </c>
      <c r="F70" s="79">
        <v>0.70833333333333337</v>
      </c>
      <c r="G70" s="80" t="s">
        <v>82</v>
      </c>
      <c r="H70" s="81"/>
      <c r="I70" s="13" t="s">
        <v>8</v>
      </c>
      <c r="J70" s="251"/>
      <c r="K70" s="163"/>
      <c r="L70" s="160"/>
      <c r="M70" s="161" t="s">
        <v>80</v>
      </c>
      <c r="N70" s="162" t="s">
        <v>80</v>
      </c>
      <c r="O70" s="363" t="s">
        <v>80</v>
      </c>
      <c r="P70" s="251" t="s">
        <v>80</v>
      </c>
      <c r="Q70" s="163" t="s">
        <v>80</v>
      </c>
      <c r="R70" s="164" t="s">
        <v>80</v>
      </c>
      <c r="S70" s="161" t="s">
        <v>80</v>
      </c>
      <c r="T70" s="162" t="s">
        <v>80</v>
      </c>
      <c r="U70" s="363" t="s">
        <v>80</v>
      </c>
      <c r="V70" s="251" t="s">
        <v>80</v>
      </c>
      <c r="W70" s="163" t="s">
        <v>80</v>
      </c>
      <c r="X70" s="164" t="s">
        <v>80</v>
      </c>
      <c r="Y70" s="161" t="s">
        <v>80</v>
      </c>
      <c r="Z70" s="162" t="s">
        <v>80</v>
      </c>
      <c r="AA70" s="363" t="s">
        <v>80</v>
      </c>
      <c r="AB70" s="251" t="s">
        <v>80</v>
      </c>
      <c r="AC70" s="203" t="s">
        <v>80</v>
      </c>
      <c r="AD70" s="373"/>
      <c r="AE70" s="324"/>
    </row>
    <row r="71" spans="1:31">
      <c r="A71" s="429"/>
      <c r="B71" s="372">
        <f>+C71</f>
        <v>40787</v>
      </c>
      <c r="C71" s="76">
        <v>40787</v>
      </c>
      <c r="D71" s="77">
        <f>+E71-1/24</f>
        <v>0.77083333333333337</v>
      </c>
      <c r="E71" s="381">
        <v>0.8125</v>
      </c>
      <c r="F71" s="382">
        <f>+E71+1.5/24</f>
        <v>0.875</v>
      </c>
      <c r="G71" s="362" t="s">
        <v>128</v>
      </c>
      <c r="H71" s="166" t="s">
        <v>31</v>
      </c>
      <c r="I71" s="13" t="s">
        <v>134</v>
      </c>
      <c r="J71" s="251" t="s">
        <v>80</v>
      </c>
      <c r="K71" s="163" t="s">
        <v>80</v>
      </c>
      <c r="L71" s="160" t="s">
        <v>80</v>
      </c>
      <c r="M71" s="161" t="s">
        <v>80</v>
      </c>
      <c r="N71" s="162" t="s">
        <v>80</v>
      </c>
      <c r="O71" s="363" t="s">
        <v>80</v>
      </c>
      <c r="P71" s="251" t="s">
        <v>80</v>
      </c>
      <c r="Q71" s="163" t="s">
        <v>80</v>
      </c>
      <c r="R71" s="164" t="s">
        <v>80</v>
      </c>
      <c r="S71" s="161" t="s">
        <v>80</v>
      </c>
      <c r="T71" s="162" t="s">
        <v>80</v>
      </c>
      <c r="U71" s="363" t="s">
        <v>80</v>
      </c>
      <c r="V71" s="251" t="s">
        <v>80</v>
      </c>
      <c r="W71" s="163" t="s">
        <v>80</v>
      </c>
      <c r="X71" s="164" t="s">
        <v>80</v>
      </c>
      <c r="Y71" s="161" t="s">
        <v>80</v>
      </c>
      <c r="Z71" s="162" t="s">
        <v>80</v>
      </c>
      <c r="AA71" s="363" t="s">
        <v>80</v>
      </c>
      <c r="AB71" s="251" t="s">
        <v>80</v>
      </c>
      <c r="AC71" s="203" t="s">
        <v>80</v>
      </c>
      <c r="AD71" s="383">
        <f>COUNTIF(M71:AC71,"=S")</f>
        <v>0</v>
      </c>
      <c r="AE71" s="324"/>
    </row>
    <row r="72" spans="1:31" ht="16.5" customHeight="1">
      <c r="A72" s="429"/>
      <c r="B72" s="421" t="s">
        <v>32</v>
      </c>
      <c r="C72" s="422">
        <v>40788</v>
      </c>
      <c r="D72" s="423">
        <f>+E72-3/96</f>
        <v>0.71875</v>
      </c>
      <c r="E72" s="424">
        <v>0.75</v>
      </c>
      <c r="F72" s="425">
        <f>+D72+1/12</f>
        <v>0.80208333333333337</v>
      </c>
      <c r="G72" s="141" t="s">
        <v>30</v>
      </c>
      <c r="H72" s="142" t="s">
        <v>5</v>
      </c>
      <c r="I72" s="26" t="s">
        <v>8</v>
      </c>
      <c r="J72" s="211" t="s">
        <v>80</v>
      </c>
      <c r="K72" s="148" t="s">
        <v>80</v>
      </c>
      <c r="L72" s="145" t="s">
        <v>80</v>
      </c>
      <c r="M72" s="212" t="s">
        <v>80</v>
      </c>
      <c r="N72" s="213" t="s">
        <v>80</v>
      </c>
      <c r="O72" s="366" t="s">
        <v>80</v>
      </c>
      <c r="P72" s="211" t="s">
        <v>80</v>
      </c>
      <c r="Q72" s="148" t="s">
        <v>80</v>
      </c>
      <c r="R72" s="218" t="s">
        <v>80</v>
      </c>
      <c r="S72" s="212" t="s">
        <v>80</v>
      </c>
      <c r="T72" s="213" t="s">
        <v>80</v>
      </c>
      <c r="U72" s="366" t="s">
        <v>80</v>
      </c>
      <c r="V72" s="211" t="s">
        <v>80</v>
      </c>
      <c r="W72" s="148" t="s">
        <v>80</v>
      </c>
      <c r="X72" s="218" t="s">
        <v>80</v>
      </c>
      <c r="Y72" s="212" t="s">
        <v>80</v>
      </c>
      <c r="Z72" s="213" t="s">
        <v>80</v>
      </c>
      <c r="AA72" s="366" t="s">
        <v>80</v>
      </c>
      <c r="AB72" s="211" t="s">
        <v>80</v>
      </c>
      <c r="AC72" s="216" t="s">
        <v>80</v>
      </c>
      <c r="AD72" s="384">
        <f>COUNTIF(M72:AC72,"=S")</f>
        <v>0</v>
      </c>
      <c r="AE72" s="368"/>
    </row>
    <row r="73" spans="1:31" ht="16.5" customHeight="1" thickBot="1">
      <c r="A73" s="385"/>
      <c r="B73" s="402" t="s">
        <v>139</v>
      </c>
      <c r="C73" s="403">
        <v>40788</v>
      </c>
      <c r="D73" s="404" t="s">
        <v>140</v>
      </c>
      <c r="E73" s="386"/>
      <c r="F73" s="405"/>
      <c r="G73" s="406" t="s">
        <v>141</v>
      </c>
      <c r="H73" s="407"/>
      <c r="I73" s="408" t="s">
        <v>142</v>
      </c>
      <c r="J73" s="387" t="s">
        <v>53</v>
      </c>
      <c r="K73" s="388" t="s">
        <v>53</v>
      </c>
      <c r="L73" s="389" t="s">
        <v>53</v>
      </c>
      <c r="M73" s="390" t="s">
        <v>53</v>
      </c>
      <c r="N73" s="391" t="s">
        <v>53</v>
      </c>
      <c r="O73" s="392" t="s">
        <v>53</v>
      </c>
      <c r="P73" s="387" t="s">
        <v>53</v>
      </c>
      <c r="Q73" s="388" t="s">
        <v>53</v>
      </c>
      <c r="R73" s="389" t="s">
        <v>53</v>
      </c>
      <c r="S73" s="390" t="s">
        <v>53</v>
      </c>
      <c r="T73" s="391" t="s">
        <v>53</v>
      </c>
      <c r="U73" s="392" t="s">
        <v>53</v>
      </c>
      <c r="V73" s="387" t="s">
        <v>53</v>
      </c>
      <c r="W73" s="388" t="s">
        <v>53</v>
      </c>
      <c r="X73" s="389" t="s">
        <v>53</v>
      </c>
      <c r="Y73" s="390" t="s">
        <v>53</v>
      </c>
      <c r="Z73" s="391" t="s">
        <v>53</v>
      </c>
      <c r="AA73" s="392" t="s">
        <v>53</v>
      </c>
      <c r="AB73" s="387" t="s">
        <v>53</v>
      </c>
      <c r="AC73" s="393" t="s">
        <v>53</v>
      </c>
      <c r="AD73" s="383">
        <f>COUNTIF(M73:AC73,"=S")</f>
        <v>0</v>
      </c>
      <c r="AE73" s="394"/>
    </row>
    <row r="74" spans="1:31">
      <c r="A74" s="426">
        <v>35</v>
      </c>
      <c r="B74" s="369">
        <v>40770</v>
      </c>
      <c r="C74" s="60">
        <v>40791</v>
      </c>
      <c r="D74" s="61">
        <v>0.80208333333333337</v>
      </c>
      <c r="E74" s="62">
        <v>0.8125</v>
      </c>
      <c r="F74" s="63">
        <v>0.88541666666666674</v>
      </c>
      <c r="G74" s="64" t="s">
        <v>47</v>
      </c>
      <c r="H74" s="65"/>
      <c r="I74" s="12" t="s">
        <v>27</v>
      </c>
      <c r="J74" s="129" t="s">
        <v>80</v>
      </c>
      <c r="K74" s="130" t="s">
        <v>80</v>
      </c>
      <c r="L74" s="220" t="s">
        <v>80</v>
      </c>
      <c r="M74" s="132" t="s">
        <v>80</v>
      </c>
      <c r="N74" s="133" t="s">
        <v>80</v>
      </c>
      <c r="O74" s="370" t="s">
        <v>80</v>
      </c>
      <c r="P74" s="129" t="s">
        <v>80</v>
      </c>
      <c r="Q74" s="130" t="s">
        <v>80</v>
      </c>
      <c r="R74" s="131" t="s">
        <v>80</v>
      </c>
      <c r="S74" s="132" t="s">
        <v>80</v>
      </c>
      <c r="T74" s="133" t="s">
        <v>80</v>
      </c>
      <c r="U74" s="370" t="s">
        <v>80</v>
      </c>
      <c r="V74" s="129" t="s">
        <v>80</v>
      </c>
      <c r="W74" s="130" t="s">
        <v>80</v>
      </c>
      <c r="X74" s="131" t="s">
        <v>80</v>
      </c>
      <c r="Y74" s="132" t="s">
        <v>80</v>
      </c>
      <c r="Z74" s="133" t="s">
        <v>80</v>
      </c>
      <c r="AA74" s="370" t="s">
        <v>80</v>
      </c>
      <c r="AB74" s="129" t="s">
        <v>80</v>
      </c>
      <c r="AC74" s="195" t="s">
        <v>80</v>
      </c>
      <c r="AD74" s="66"/>
      <c r="AE74" s="323"/>
    </row>
    <row r="75" spans="1:31">
      <c r="A75" s="427"/>
      <c r="B75" s="372">
        <v>40772</v>
      </c>
      <c r="C75" s="76">
        <v>40793</v>
      </c>
      <c r="D75" s="77">
        <v>0.73958333333333337</v>
      </c>
      <c r="E75" s="78">
        <v>0.75</v>
      </c>
      <c r="F75" s="79">
        <v>0.82291666666666674</v>
      </c>
      <c r="G75" s="80" t="s">
        <v>47</v>
      </c>
      <c r="H75" s="81"/>
      <c r="I75" s="13" t="s">
        <v>27</v>
      </c>
      <c r="J75" s="251" t="s">
        <v>80</v>
      </c>
      <c r="K75" s="163" t="s">
        <v>80</v>
      </c>
      <c r="L75" s="160" t="s">
        <v>80</v>
      </c>
      <c r="M75" s="161" t="s">
        <v>80</v>
      </c>
      <c r="N75" s="162" t="s">
        <v>80</v>
      </c>
      <c r="O75" s="363" t="s">
        <v>80</v>
      </c>
      <c r="P75" s="251" t="s">
        <v>80</v>
      </c>
      <c r="Q75" s="163" t="s">
        <v>80</v>
      </c>
      <c r="R75" s="164" t="s">
        <v>80</v>
      </c>
      <c r="S75" s="161" t="s">
        <v>80</v>
      </c>
      <c r="T75" s="162" t="s">
        <v>80</v>
      </c>
      <c r="U75" s="363" t="s">
        <v>80</v>
      </c>
      <c r="V75" s="251" t="s">
        <v>80</v>
      </c>
      <c r="W75" s="163" t="s">
        <v>80</v>
      </c>
      <c r="X75" s="164" t="s">
        <v>80</v>
      </c>
      <c r="Y75" s="161" t="s">
        <v>80</v>
      </c>
      <c r="Z75" s="162" t="s">
        <v>80</v>
      </c>
      <c r="AA75" s="363" t="s">
        <v>80</v>
      </c>
      <c r="AB75" s="251" t="s">
        <v>80</v>
      </c>
      <c r="AC75" s="203" t="s">
        <v>80</v>
      </c>
      <c r="AD75" s="373"/>
      <c r="AE75" s="324"/>
    </row>
    <row r="76" spans="1:31">
      <c r="A76" s="427"/>
      <c r="B76" s="81" t="s">
        <v>34</v>
      </c>
      <c r="C76" s="76">
        <v>40793</v>
      </c>
      <c r="D76" s="77">
        <f>+E76-3/96</f>
        <v>0.78125</v>
      </c>
      <c r="E76" s="78">
        <v>0.8125</v>
      </c>
      <c r="F76" s="79">
        <f>+D76+1/12</f>
        <v>0.86458333333333337</v>
      </c>
      <c r="G76" s="165" t="s">
        <v>3</v>
      </c>
      <c r="H76" s="166" t="s">
        <v>30</v>
      </c>
      <c r="I76" s="13" t="s">
        <v>13</v>
      </c>
      <c r="J76" s="251" t="s">
        <v>80</v>
      </c>
      <c r="K76" s="163" t="s">
        <v>80</v>
      </c>
      <c r="L76" s="160" t="s">
        <v>80</v>
      </c>
      <c r="M76" s="161" t="s">
        <v>80</v>
      </c>
      <c r="N76" s="162" t="s">
        <v>80</v>
      </c>
      <c r="O76" s="363" t="s">
        <v>80</v>
      </c>
      <c r="P76" s="251" t="s">
        <v>80</v>
      </c>
      <c r="Q76" s="163" t="s">
        <v>80</v>
      </c>
      <c r="R76" s="164" t="s">
        <v>80</v>
      </c>
      <c r="S76" s="161" t="s">
        <v>80</v>
      </c>
      <c r="T76" s="162" t="s">
        <v>80</v>
      </c>
      <c r="U76" s="363" t="s">
        <v>80</v>
      </c>
      <c r="V76" s="251" t="s">
        <v>80</v>
      </c>
      <c r="W76" s="163" t="s">
        <v>80</v>
      </c>
      <c r="X76" s="164" t="s">
        <v>80</v>
      </c>
      <c r="Y76" s="161" t="s">
        <v>80</v>
      </c>
      <c r="Z76" s="162" t="s">
        <v>80</v>
      </c>
      <c r="AA76" s="363" t="s">
        <v>80</v>
      </c>
      <c r="AB76" s="251" t="s">
        <v>80</v>
      </c>
      <c r="AC76" s="203" t="s">
        <v>80</v>
      </c>
      <c r="AD76" s="395">
        <f>COUNTIF(M76:AC76,"=S")</f>
        <v>0</v>
      </c>
      <c r="AE76" s="324"/>
    </row>
    <row r="77" spans="1:31">
      <c r="A77" s="427"/>
      <c r="B77" s="372" t="s">
        <v>37</v>
      </c>
      <c r="C77" s="76">
        <v>40794</v>
      </c>
      <c r="D77" s="77">
        <v>0.65972222222222221</v>
      </c>
      <c r="E77" s="78">
        <v>0.66666666666666663</v>
      </c>
      <c r="F77" s="79">
        <v>0.70833333333333337</v>
      </c>
      <c r="G77" s="80" t="s">
        <v>82</v>
      </c>
      <c r="H77" s="81"/>
      <c r="I77" s="13" t="s">
        <v>8</v>
      </c>
      <c r="J77" s="251"/>
      <c r="K77" s="163"/>
      <c r="L77" s="160"/>
      <c r="M77" s="161" t="s">
        <v>80</v>
      </c>
      <c r="N77" s="162" t="s">
        <v>80</v>
      </c>
      <c r="O77" s="363" t="s">
        <v>80</v>
      </c>
      <c r="P77" s="251" t="s">
        <v>80</v>
      </c>
      <c r="Q77" s="163" t="s">
        <v>80</v>
      </c>
      <c r="R77" s="164" t="s">
        <v>80</v>
      </c>
      <c r="S77" s="161" t="s">
        <v>80</v>
      </c>
      <c r="T77" s="162" t="s">
        <v>80</v>
      </c>
      <c r="U77" s="363" t="s">
        <v>80</v>
      </c>
      <c r="V77" s="251" t="s">
        <v>80</v>
      </c>
      <c r="W77" s="163" t="s">
        <v>80</v>
      </c>
      <c r="X77" s="164" t="s">
        <v>80</v>
      </c>
      <c r="Y77" s="161" t="s">
        <v>80</v>
      </c>
      <c r="Z77" s="162" t="s">
        <v>80</v>
      </c>
      <c r="AA77" s="363" t="s">
        <v>80</v>
      </c>
      <c r="AB77" s="251" t="s">
        <v>80</v>
      </c>
      <c r="AC77" s="203" t="s">
        <v>80</v>
      </c>
      <c r="AD77" s="373"/>
      <c r="AE77" s="324"/>
    </row>
    <row r="78" spans="1:31" ht="15.75" thickBot="1">
      <c r="A78" s="428"/>
      <c r="B78" s="374">
        <f>+C78</f>
        <v>40795</v>
      </c>
      <c r="C78" s="90">
        <v>40795</v>
      </c>
      <c r="D78" s="91">
        <f>+E78-1/24</f>
        <v>0.75</v>
      </c>
      <c r="E78" s="375">
        <v>0.79166666666666663</v>
      </c>
      <c r="F78" s="376">
        <f>+E78+1.5/24</f>
        <v>0.85416666666666663</v>
      </c>
      <c r="G78" s="377" t="s">
        <v>131</v>
      </c>
      <c r="H78" s="266" t="s">
        <v>31</v>
      </c>
      <c r="I78" s="28" t="s">
        <v>133</v>
      </c>
      <c r="J78" s="177" t="s">
        <v>80</v>
      </c>
      <c r="K78" s="178" t="s">
        <v>80</v>
      </c>
      <c r="L78" s="179" t="s">
        <v>80</v>
      </c>
      <c r="M78" s="180" t="s">
        <v>80</v>
      </c>
      <c r="N78" s="181" t="s">
        <v>80</v>
      </c>
      <c r="O78" s="378" t="s">
        <v>80</v>
      </c>
      <c r="P78" s="177" t="s">
        <v>80</v>
      </c>
      <c r="Q78" s="178" t="s">
        <v>80</v>
      </c>
      <c r="R78" s="182" t="s">
        <v>80</v>
      </c>
      <c r="S78" s="180" t="s">
        <v>80</v>
      </c>
      <c r="T78" s="181" t="s">
        <v>80</v>
      </c>
      <c r="U78" s="378" t="s">
        <v>80</v>
      </c>
      <c r="V78" s="177" t="s">
        <v>80</v>
      </c>
      <c r="W78" s="178" t="s">
        <v>80</v>
      </c>
      <c r="X78" s="182" t="s">
        <v>80</v>
      </c>
      <c r="Y78" s="180" t="s">
        <v>80</v>
      </c>
      <c r="Z78" s="181" t="s">
        <v>80</v>
      </c>
      <c r="AA78" s="378" t="s">
        <v>80</v>
      </c>
      <c r="AB78" s="177" t="s">
        <v>80</v>
      </c>
      <c r="AC78" s="230" t="s">
        <v>80</v>
      </c>
      <c r="AD78" s="379">
        <f>COUNTIF(M78:AC78,"=S")</f>
        <v>0</v>
      </c>
      <c r="AE78" s="56"/>
    </row>
    <row r="79" spans="1:31">
      <c r="A79" s="429">
        <v>36</v>
      </c>
      <c r="B79" s="355">
        <v>40770</v>
      </c>
      <c r="C79" s="103">
        <v>40798</v>
      </c>
      <c r="D79" s="104">
        <v>0.80208333333333337</v>
      </c>
      <c r="E79" s="105">
        <v>0.8125</v>
      </c>
      <c r="F79" s="106">
        <v>0.88541666666666674</v>
      </c>
      <c r="G79" s="107" t="s">
        <v>47</v>
      </c>
      <c r="H79" s="108"/>
      <c r="I79" s="27" t="s">
        <v>27</v>
      </c>
      <c r="J79" s="135" t="s">
        <v>80</v>
      </c>
      <c r="K79" s="136" t="s">
        <v>80</v>
      </c>
      <c r="L79" s="248" t="s">
        <v>80</v>
      </c>
      <c r="M79" s="138" t="s">
        <v>80</v>
      </c>
      <c r="N79" s="139" t="s">
        <v>80</v>
      </c>
      <c r="O79" s="356" t="s">
        <v>80</v>
      </c>
      <c r="P79" s="135" t="s">
        <v>80</v>
      </c>
      <c r="Q79" s="136" t="s">
        <v>80</v>
      </c>
      <c r="R79" s="137" t="s">
        <v>80</v>
      </c>
      <c r="S79" s="138" t="s">
        <v>80</v>
      </c>
      <c r="T79" s="139" t="s">
        <v>80</v>
      </c>
      <c r="U79" s="356" t="s">
        <v>80</v>
      </c>
      <c r="V79" s="135" t="s">
        <v>80</v>
      </c>
      <c r="W79" s="136" t="s">
        <v>80</v>
      </c>
      <c r="X79" s="137" t="s">
        <v>80</v>
      </c>
      <c r="Y79" s="138" t="s">
        <v>80</v>
      </c>
      <c r="Z79" s="139" t="s">
        <v>80</v>
      </c>
      <c r="AA79" s="356" t="s">
        <v>80</v>
      </c>
      <c r="AB79" s="135" t="s">
        <v>80</v>
      </c>
      <c r="AC79" s="246" t="s">
        <v>80</v>
      </c>
      <c r="AD79" s="380"/>
      <c r="AE79" s="358"/>
    </row>
    <row r="80" spans="1:31">
      <c r="A80" s="429"/>
      <c r="B80" s="372">
        <v>40772</v>
      </c>
      <c r="C80" s="76">
        <v>40800</v>
      </c>
      <c r="D80" s="77">
        <v>0.73958333333333337</v>
      </c>
      <c r="E80" s="78">
        <v>0.75</v>
      </c>
      <c r="F80" s="79">
        <v>0.82291666666666674</v>
      </c>
      <c r="G80" s="80" t="s">
        <v>47</v>
      </c>
      <c r="H80" s="81"/>
      <c r="I80" s="13" t="s">
        <v>27</v>
      </c>
      <c r="J80" s="251" t="s">
        <v>80</v>
      </c>
      <c r="K80" s="163" t="s">
        <v>80</v>
      </c>
      <c r="L80" s="160" t="s">
        <v>80</v>
      </c>
      <c r="M80" s="161" t="s">
        <v>80</v>
      </c>
      <c r="N80" s="162" t="s">
        <v>80</v>
      </c>
      <c r="O80" s="363" t="s">
        <v>80</v>
      </c>
      <c r="P80" s="251" t="s">
        <v>80</v>
      </c>
      <c r="Q80" s="163" t="s">
        <v>80</v>
      </c>
      <c r="R80" s="164" t="s">
        <v>80</v>
      </c>
      <c r="S80" s="161" t="s">
        <v>80</v>
      </c>
      <c r="T80" s="162" t="s">
        <v>80</v>
      </c>
      <c r="U80" s="363" t="s">
        <v>80</v>
      </c>
      <c r="V80" s="251" t="s">
        <v>80</v>
      </c>
      <c r="W80" s="163" t="s">
        <v>80</v>
      </c>
      <c r="X80" s="164" t="s">
        <v>80</v>
      </c>
      <c r="Y80" s="161" t="s">
        <v>80</v>
      </c>
      <c r="Z80" s="162" t="s">
        <v>80</v>
      </c>
      <c r="AA80" s="363" t="s">
        <v>80</v>
      </c>
      <c r="AB80" s="251" t="s">
        <v>80</v>
      </c>
      <c r="AC80" s="203" t="s">
        <v>80</v>
      </c>
      <c r="AD80" s="373"/>
      <c r="AE80" s="324"/>
    </row>
    <row r="81" spans="1:31">
      <c r="A81" s="429"/>
      <c r="B81" s="372" t="s">
        <v>37</v>
      </c>
      <c r="C81" s="76">
        <v>40801</v>
      </c>
      <c r="D81" s="77">
        <v>0.65972222222222221</v>
      </c>
      <c r="E81" s="78">
        <v>0.66666666666666663</v>
      </c>
      <c r="F81" s="79">
        <v>0.70833333333333337</v>
      </c>
      <c r="G81" s="80" t="s">
        <v>82</v>
      </c>
      <c r="H81" s="81"/>
      <c r="I81" s="13" t="s">
        <v>8</v>
      </c>
      <c r="J81" s="251"/>
      <c r="K81" s="163"/>
      <c r="L81" s="160"/>
      <c r="M81" s="161" t="s">
        <v>80</v>
      </c>
      <c r="N81" s="162" t="s">
        <v>80</v>
      </c>
      <c r="O81" s="363" t="s">
        <v>80</v>
      </c>
      <c r="P81" s="251" t="s">
        <v>80</v>
      </c>
      <c r="Q81" s="163" t="s">
        <v>80</v>
      </c>
      <c r="R81" s="164" t="s">
        <v>80</v>
      </c>
      <c r="S81" s="161" t="s">
        <v>80</v>
      </c>
      <c r="T81" s="162" t="s">
        <v>80</v>
      </c>
      <c r="U81" s="363" t="s">
        <v>80</v>
      </c>
      <c r="V81" s="251" t="s">
        <v>80</v>
      </c>
      <c r="W81" s="163" t="s">
        <v>80</v>
      </c>
      <c r="X81" s="164" t="s">
        <v>80</v>
      </c>
      <c r="Y81" s="161" t="s">
        <v>80</v>
      </c>
      <c r="Z81" s="162" t="s">
        <v>80</v>
      </c>
      <c r="AA81" s="363" t="s">
        <v>80</v>
      </c>
      <c r="AB81" s="251" t="s">
        <v>80</v>
      </c>
      <c r="AC81" s="203" t="s">
        <v>80</v>
      </c>
      <c r="AD81" s="373"/>
      <c r="AE81" s="324"/>
    </row>
    <row r="82" spans="1:31">
      <c r="A82" s="429"/>
      <c r="B82" s="372">
        <f>+C82</f>
        <v>40801</v>
      </c>
      <c r="C82" s="76">
        <v>40801</v>
      </c>
      <c r="D82" s="77">
        <f>+E82-1/24</f>
        <v>0.77083333333333337</v>
      </c>
      <c r="E82" s="381">
        <v>0.8125</v>
      </c>
      <c r="F82" s="382">
        <f>+E82+1.5/24</f>
        <v>0.875</v>
      </c>
      <c r="G82" s="362" t="s">
        <v>31</v>
      </c>
      <c r="H82" s="166" t="s">
        <v>130</v>
      </c>
      <c r="I82" s="13" t="s">
        <v>27</v>
      </c>
      <c r="J82" s="251" t="s">
        <v>80</v>
      </c>
      <c r="K82" s="163" t="s">
        <v>80</v>
      </c>
      <c r="L82" s="160" t="s">
        <v>80</v>
      </c>
      <c r="M82" s="161" t="s">
        <v>80</v>
      </c>
      <c r="N82" s="162" t="s">
        <v>80</v>
      </c>
      <c r="O82" s="363" t="s">
        <v>80</v>
      </c>
      <c r="P82" s="251" t="s">
        <v>80</v>
      </c>
      <c r="Q82" s="163" t="s">
        <v>80</v>
      </c>
      <c r="R82" s="164" t="s">
        <v>80</v>
      </c>
      <c r="S82" s="161" t="s">
        <v>80</v>
      </c>
      <c r="T82" s="162" t="s">
        <v>80</v>
      </c>
      <c r="U82" s="363" t="s">
        <v>80</v>
      </c>
      <c r="V82" s="251" t="s">
        <v>80</v>
      </c>
      <c r="W82" s="163" t="s">
        <v>80</v>
      </c>
      <c r="X82" s="164" t="s">
        <v>80</v>
      </c>
      <c r="Y82" s="161" t="s">
        <v>80</v>
      </c>
      <c r="Z82" s="162" t="s">
        <v>80</v>
      </c>
      <c r="AA82" s="363" t="s">
        <v>80</v>
      </c>
      <c r="AB82" s="251" t="s">
        <v>80</v>
      </c>
      <c r="AC82" s="203" t="s">
        <v>80</v>
      </c>
      <c r="AD82" s="383">
        <f>COUNTIF(M82:AC82,"=S")</f>
        <v>0</v>
      </c>
      <c r="AE82" s="324"/>
    </row>
    <row r="83" spans="1:31" ht="15.75" thickBot="1">
      <c r="A83" s="429"/>
      <c r="B83" s="121" t="s">
        <v>32</v>
      </c>
      <c r="C83" s="116">
        <v>40802</v>
      </c>
      <c r="D83" s="117">
        <f>+E83-3/96</f>
        <v>0.71875</v>
      </c>
      <c r="E83" s="118">
        <v>0.75</v>
      </c>
      <c r="F83" s="119">
        <f>+D83+1/12</f>
        <v>0.80208333333333337</v>
      </c>
      <c r="G83" s="141" t="s">
        <v>30</v>
      </c>
      <c r="H83" s="142" t="s">
        <v>0</v>
      </c>
      <c r="I83" s="26" t="s">
        <v>8</v>
      </c>
      <c r="J83" s="211" t="s">
        <v>80</v>
      </c>
      <c r="K83" s="148" t="s">
        <v>80</v>
      </c>
      <c r="L83" s="145" t="s">
        <v>80</v>
      </c>
      <c r="M83" s="212" t="s">
        <v>80</v>
      </c>
      <c r="N83" s="213" t="s">
        <v>80</v>
      </c>
      <c r="O83" s="366" t="s">
        <v>80</v>
      </c>
      <c r="P83" s="211" t="s">
        <v>80</v>
      </c>
      <c r="Q83" s="148" t="s">
        <v>80</v>
      </c>
      <c r="R83" s="218" t="s">
        <v>80</v>
      </c>
      <c r="S83" s="212" t="s">
        <v>80</v>
      </c>
      <c r="T83" s="213" t="s">
        <v>80</v>
      </c>
      <c r="U83" s="366" t="s">
        <v>80</v>
      </c>
      <c r="V83" s="211" t="s">
        <v>80</v>
      </c>
      <c r="W83" s="148" t="s">
        <v>80</v>
      </c>
      <c r="X83" s="218" t="s">
        <v>80</v>
      </c>
      <c r="Y83" s="212" t="s">
        <v>80</v>
      </c>
      <c r="Z83" s="213" t="s">
        <v>80</v>
      </c>
      <c r="AA83" s="366" t="s">
        <v>80</v>
      </c>
      <c r="AB83" s="211" t="s">
        <v>80</v>
      </c>
      <c r="AC83" s="216" t="s">
        <v>80</v>
      </c>
      <c r="AD83" s="384">
        <f>COUNTIF(M83:AC83,"=S")</f>
        <v>0</v>
      </c>
      <c r="AE83" s="368"/>
    </row>
    <row r="84" spans="1:31">
      <c r="A84" s="426">
        <v>37</v>
      </c>
      <c r="B84" s="369">
        <v>40770</v>
      </c>
      <c r="C84" s="60">
        <v>40805</v>
      </c>
      <c r="D84" s="61">
        <v>0.80208333333333337</v>
      </c>
      <c r="E84" s="62">
        <v>0.8125</v>
      </c>
      <c r="F84" s="63">
        <v>0.88541666666666674</v>
      </c>
      <c r="G84" s="64" t="s">
        <v>47</v>
      </c>
      <c r="H84" s="65"/>
      <c r="I84" s="12" t="s">
        <v>27</v>
      </c>
      <c r="J84" s="129" t="s">
        <v>80</v>
      </c>
      <c r="K84" s="130" t="s">
        <v>80</v>
      </c>
      <c r="L84" s="220" t="s">
        <v>80</v>
      </c>
      <c r="M84" s="132" t="s">
        <v>80</v>
      </c>
      <c r="N84" s="133" t="s">
        <v>80</v>
      </c>
      <c r="O84" s="370" t="s">
        <v>80</v>
      </c>
      <c r="P84" s="129" t="s">
        <v>80</v>
      </c>
      <c r="Q84" s="130" t="s">
        <v>80</v>
      </c>
      <c r="R84" s="131" t="s">
        <v>80</v>
      </c>
      <c r="S84" s="132" t="s">
        <v>80</v>
      </c>
      <c r="T84" s="133" t="s">
        <v>80</v>
      </c>
      <c r="U84" s="370" t="s">
        <v>80</v>
      </c>
      <c r="V84" s="129" t="s">
        <v>80</v>
      </c>
      <c r="W84" s="130" t="s">
        <v>80</v>
      </c>
      <c r="X84" s="131" t="s">
        <v>80</v>
      </c>
      <c r="Y84" s="132" t="s">
        <v>80</v>
      </c>
      <c r="Z84" s="133" t="s">
        <v>80</v>
      </c>
      <c r="AA84" s="370" t="s">
        <v>80</v>
      </c>
      <c r="AB84" s="129" t="s">
        <v>80</v>
      </c>
      <c r="AC84" s="195" t="s">
        <v>80</v>
      </c>
      <c r="AD84" s="66"/>
      <c r="AE84" s="323"/>
    </row>
    <row r="85" spans="1:31">
      <c r="A85" s="427"/>
      <c r="B85" s="396" t="s">
        <v>34</v>
      </c>
      <c r="C85" s="397">
        <v>40807</v>
      </c>
      <c r="D85" s="398">
        <f>+E85-3/96</f>
        <v>0.67708333333333337</v>
      </c>
      <c r="E85" s="283">
        <v>0.70833333333333337</v>
      </c>
      <c r="F85" s="399">
        <f>+D85+1/12</f>
        <v>0.76041666666666674</v>
      </c>
      <c r="G85" s="165" t="s">
        <v>1</v>
      </c>
      <c r="H85" s="166" t="s">
        <v>30</v>
      </c>
      <c r="I85" s="13" t="s">
        <v>11</v>
      </c>
      <c r="J85" s="251" t="s">
        <v>80</v>
      </c>
      <c r="K85" s="163" t="s">
        <v>80</v>
      </c>
      <c r="L85" s="160" t="s">
        <v>80</v>
      </c>
      <c r="M85" s="161" t="s">
        <v>80</v>
      </c>
      <c r="N85" s="162" t="s">
        <v>80</v>
      </c>
      <c r="O85" s="363" t="s">
        <v>80</v>
      </c>
      <c r="P85" s="251" t="s">
        <v>80</v>
      </c>
      <c r="Q85" s="163" t="s">
        <v>80</v>
      </c>
      <c r="R85" s="164" t="s">
        <v>80</v>
      </c>
      <c r="S85" s="161" t="s">
        <v>80</v>
      </c>
      <c r="T85" s="162" t="s">
        <v>80</v>
      </c>
      <c r="U85" s="363" t="s">
        <v>80</v>
      </c>
      <c r="V85" s="251" t="s">
        <v>80</v>
      </c>
      <c r="W85" s="163" t="s">
        <v>80</v>
      </c>
      <c r="X85" s="164" t="s">
        <v>80</v>
      </c>
      <c r="Y85" s="161" t="s">
        <v>80</v>
      </c>
      <c r="Z85" s="162" t="s">
        <v>80</v>
      </c>
      <c r="AA85" s="363" t="s">
        <v>80</v>
      </c>
      <c r="AB85" s="251" t="s">
        <v>80</v>
      </c>
      <c r="AC85" s="203" t="s">
        <v>80</v>
      </c>
      <c r="AD85" s="395">
        <f>COUNTIF(M85:AC85,"=S")</f>
        <v>0</v>
      </c>
      <c r="AE85" s="324"/>
    </row>
    <row r="86" spans="1:31">
      <c r="A86" s="427"/>
      <c r="B86" s="372">
        <v>40772</v>
      </c>
      <c r="C86" s="76">
        <v>40807</v>
      </c>
      <c r="D86" s="77">
        <v>0.73958333333333337</v>
      </c>
      <c r="E86" s="78">
        <v>0.75</v>
      </c>
      <c r="F86" s="79">
        <v>0.82291666666666674</v>
      </c>
      <c r="G86" s="80" t="s">
        <v>47</v>
      </c>
      <c r="H86" s="81"/>
      <c r="I86" s="13" t="s">
        <v>27</v>
      </c>
      <c r="J86" s="251" t="s">
        <v>80</v>
      </c>
      <c r="K86" s="163" t="s">
        <v>80</v>
      </c>
      <c r="L86" s="160" t="s">
        <v>80</v>
      </c>
      <c r="M86" s="161" t="s">
        <v>80</v>
      </c>
      <c r="N86" s="162" t="s">
        <v>80</v>
      </c>
      <c r="O86" s="363" t="s">
        <v>80</v>
      </c>
      <c r="P86" s="251" t="s">
        <v>80</v>
      </c>
      <c r="Q86" s="163" t="s">
        <v>80</v>
      </c>
      <c r="R86" s="164" t="s">
        <v>80</v>
      </c>
      <c r="S86" s="161" t="s">
        <v>80</v>
      </c>
      <c r="T86" s="162" t="s">
        <v>80</v>
      </c>
      <c r="U86" s="363" t="s">
        <v>80</v>
      </c>
      <c r="V86" s="251" t="s">
        <v>80</v>
      </c>
      <c r="W86" s="163" t="s">
        <v>80</v>
      </c>
      <c r="X86" s="164" t="s">
        <v>80</v>
      </c>
      <c r="Y86" s="161" t="s">
        <v>80</v>
      </c>
      <c r="Z86" s="162" t="s">
        <v>80</v>
      </c>
      <c r="AA86" s="363" t="s">
        <v>80</v>
      </c>
      <c r="AB86" s="251" t="s">
        <v>80</v>
      </c>
      <c r="AC86" s="203" t="s">
        <v>80</v>
      </c>
      <c r="AD86" s="373"/>
      <c r="AE86" s="324"/>
    </row>
    <row r="87" spans="1:31">
      <c r="A87" s="427"/>
      <c r="B87" s="359">
        <f>+C87</f>
        <v>40807</v>
      </c>
      <c r="C87" s="327">
        <v>40807</v>
      </c>
      <c r="D87" s="328" t="s">
        <v>136</v>
      </c>
      <c r="E87" s="360">
        <v>0.78125</v>
      </c>
      <c r="F87" s="361" t="s">
        <v>136</v>
      </c>
      <c r="G87" s="362" t="s">
        <v>127</v>
      </c>
      <c r="H87" s="166" t="s">
        <v>31</v>
      </c>
      <c r="I87" s="13" t="s">
        <v>129</v>
      </c>
      <c r="J87" s="251" t="s">
        <v>80</v>
      </c>
      <c r="K87" s="163" t="s">
        <v>80</v>
      </c>
      <c r="L87" s="160" t="s">
        <v>80</v>
      </c>
      <c r="M87" s="161" t="s">
        <v>80</v>
      </c>
      <c r="N87" s="162" t="s">
        <v>80</v>
      </c>
      <c r="O87" s="363" t="s">
        <v>80</v>
      </c>
      <c r="P87" s="251" t="s">
        <v>80</v>
      </c>
      <c r="Q87" s="163" t="s">
        <v>80</v>
      </c>
      <c r="R87" s="164" t="s">
        <v>80</v>
      </c>
      <c r="S87" s="161" t="s">
        <v>80</v>
      </c>
      <c r="T87" s="162" t="s">
        <v>80</v>
      </c>
      <c r="U87" s="363" t="s">
        <v>80</v>
      </c>
      <c r="V87" s="251" t="s">
        <v>80</v>
      </c>
      <c r="W87" s="163" t="s">
        <v>80</v>
      </c>
      <c r="X87" s="164" t="s">
        <v>80</v>
      </c>
      <c r="Y87" s="161" t="s">
        <v>80</v>
      </c>
      <c r="Z87" s="162" t="s">
        <v>80</v>
      </c>
      <c r="AA87" s="363" t="s">
        <v>80</v>
      </c>
      <c r="AB87" s="251" t="s">
        <v>80</v>
      </c>
      <c r="AC87" s="203" t="s">
        <v>80</v>
      </c>
      <c r="AD87" s="383">
        <f>COUNTIF(M87:AC87,"=S")</f>
        <v>0</v>
      </c>
      <c r="AE87" s="324"/>
    </row>
    <row r="88" spans="1:31" ht="15.75" thickBot="1">
      <c r="A88" s="428"/>
      <c r="B88" s="374" t="s">
        <v>37</v>
      </c>
      <c r="C88" s="90">
        <v>40808</v>
      </c>
      <c r="D88" s="91">
        <v>0.65972222222222221</v>
      </c>
      <c r="E88" s="92">
        <v>0.66666666666666663</v>
      </c>
      <c r="F88" s="93">
        <v>0.70833333333333337</v>
      </c>
      <c r="G88" s="94" t="s">
        <v>82</v>
      </c>
      <c r="H88" s="95"/>
      <c r="I88" s="28" t="s">
        <v>8</v>
      </c>
      <c r="J88" s="177"/>
      <c r="K88" s="178"/>
      <c r="L88" s="179"/>
      <c r="M88" s="180" t="s">
        <v>80</v>
      </c>
      <c r="N88" s="181" t="s">
        <v>80</v>
      </c>
      <c r="O88" s="378" t="s">
        <v>80</v>
      </c>
      <c r="P88" s="177" t="s">
        <v>80</v>
      </c>
      <c r="Q88" s="178" t="s">
        <v>80</v>
      </c>
      <c r="R88" s="182" t="s">
        <v>80</v>
      </c>
      <c r="S88" s="180" t="s">
        <v>80</v>
      </c>
      <c r="T88" s="181" t="s">
        <v>80</v>
      </c>
      <c r="U88" s="378" t="s">
        <v>80</v>
      </c>
      <c r="V88" s="177" t="s">
        <v>80</v>
      </c>
      <c r="W88" s="178" t="s">
        <v>80</v>
      </c>
      <c r="X88" s="182" t="s">
        <v>80</v>
      </c>
      <c r="Y88" s="180" t="s">
        <v>80</v>
      </c>
      <c r="Z88" s="181" t="s">
        <v>80</v>
      </c>
      <c r="AA88" s="378" t="s">
        <v>80</v>
      </c>
      <c r="AB88" s="177" t="s">
        <v>80</v>
      </c>
      <c r="AC88" s="230" t="s">
        <v>80</v>
      </c>
      <c r="AD88" s="400"/>
      <c r="AE88" s="56"/>
    </row>
    <row r="89" spans="1:31">
      <c r="A89" s="429">
        <v>38</v>
      </c>
      <c r="B89" s="355">
        <v>40770</v>
      </c>
      <c r="C89" s="103">
        <v>40812</v>
      </c>
      <c r="D89" s="104">
        <v>0.80208333333333337</v>
      </c>
      <c r="E89" s="105">
        <v>0.8125</v>
      </c>
      <c r="F89" s="106">
        <v>0.88541666666666674</v>
      </c>
      <c r="G89" s="107" t="s">
        <v>47</v>
      </c>
      <c r="H89" s="108"/>
      <c r="I89" s="27" t="s">
        <v>27</v>
      </c>
      <c r="J89" s="135" t="s">
        <v>80</v>
      </c>
      <c r="K89" s="136" t="s">
        <v>80</v>
      </c>
      <c r="L89" s="248" t="s">
        <v>80</v>
      </c>
      <c r="M89" s="138" t="s">
        <v>80</v>
      </c>
      <c r="N89" s="139" t="s">
        <v>80</v>
      </c>
      <c r="O89" s="356" t="s">
        <v>80</v>
      </c>
      <c r="P89" s="135" t="s">
        <v>80</v>
      </c>
      <c r="Q89" s="136" t="s">
        <v>80</v>
      </c>
      <c r="R89" s="137" t="s">
        <v>80</v>
      </c>
      <c r="S89" s="138" t="s">
        <v>80</v>
      </c>
      <c r="T89" s="139" t="s">
        <v>80</v>
      </c>
      <c r="U89" s="356" t="s">
        <v>80</v>
      </c>
      <c r="V89" s="135" t="s">
        <v>80</v>
      </c>
      <c r="W89" s="136" t="s">
        <v>80</v>
      </c>
      <c r="X89" s="137" t="s">
        <v>80</v>
      </c>
      <c r="Y89" s="138" t="s">
        <v>80</v>
      </c>
      <c r="Z89" s="139" t="s">
        <v>80</v>
      </c>
      <c r="AA89" s="356" t="s">
        <v>80</v>
      </c>
      <c r="AB89" s="135" t="s">
        <v>80</v>
      </c>
      <c r="AC89" s="246" t="s">
        <v>80</v>
      </c>
      <c r="AD89" s="380"/>
      <c r="AE89" s="358"/>
    </row>
    <row r="90" spans="1:31">
      <c r="A90" s="429"/>
      <c r="B90" s="372">
        <f>+C90</f>
        <v>40813</v>
      </c>
      <c r="C90" s="76">
        <v>40813</v>
      </c>
      <c r="D90" s="77">
        <f>+E90-1/24</f>
        <v>0.72916666666666674</v>
      </c>
      <c r="E90" s="381">
        <v>0.77083333333333337</v>
      </c>
      <c r="F90" s="382">
        <f>+E90+1.5/24</f>
        <v>0.83333333333333337</v>
      </c>
      <c r="G90" s="362" t="s">
        <v>31</v>
      </c>
      <c r="H90" s="166" t="s">
        <v>115</v>
      </c>
      <c r="I90" s="13" t="s">
        <v>27</v>
      </c>
      <c r="J90" s="251" t="s">
        <v>80</v>
      </c>
      <c r="K90" s="163" t="s">
        <v>80</v>
      </c>
      <c r="L90" s="160" t="s">
        <v>80</v>
      </c>
      <c r="M90" s="161" t="s">
        <v>80</v>
      </c>
      <c r="N90" s="162" t="s">
        <v>80</v>
      </c>
      <c r="O90" s="363" t="s">
        <v>80</v>
      </c>
      <c r="P90" s="251" t="s">
        <v>80</v>
      </c>
      <c r="Q90" s="163" t="s">
        <v>80</v>
      </c>
      <c r="R90" s="164" t="s">
        <v>80</v>
      </c>
      <c r="S90" s="161" t="s">
        <v>80</v>
      </c>
      <c r="T90" s="162" t="s">
        <v>80</v>
      </c>
      <c r="U90" s="363" t="s">
        <v>80</v>
      </c>
      <c r="V90" s="251" t="s">
        <v>80</v>
      </c>
      <c r="W90" s="163" t="s">
        <v>80</v>
      </c>
      <c r="X90" s="164" t="s">
        <v>80</v>
      </c>
      <c r="Y90" s="161" t="s">
        <v>80</v>
      </c>
      <c r="Z90" s="162" t="s">
        <v>80</v>
      </c>
      <c r="AA90" s="363" t="s">
        <v>80</v>
      </c>
      <c r="AB90" s="251" t="s">
        <v>80</v>
      </c>
      <c r="AC90" s="203" t="s">
        <v>80</v>
      </c>
      <c r="AD90" s="383">
        <f>COUNTIF(M90:AC90,"=S")</f>
        <v>0</v>
      </c>
      <c r="AE90" s="324"/>
    </row>
    <row r="91" spans="1:31">
      <c r="A91" s="429"/>
      <c r="B91" s="372">
        <v>40772</v>
      </c>
      <c r="C91" s="76">
        <v>40814</v>
      </c>
      <c r="D91" s="77">
        <v>0.73958333333333337</v>
      </c>
      <c r="E91" s="78">
        <v>0.75</v>
      </c>
      <c r="F91" s="79">
        <v>0.82291666666666674</v>
      </c>
      <c r="G91" s="80" t="s">
        <v>47</v>
      </c>
      <c r="H91" s="81"/>
      <c r="I91" s="13" t="s">
        <v>27</v>
      </c>
      <c r="J91" s="251" t="s">
        <v>80</v>
      </c>
      <c r="K91" s="163" t="s">
        <v>80</v>
      </c>
      <c r="L91" s="160" t="s">
        <v>80</v>
      </c>
      <c r="M91" s="161" t="s">
        <v>80</v>
      </c>
      <c r="N91" s="162" t="s">
        <v>80</v>
      </c>
      <c r="O91" s="363" t="s">
        <v>80</v>
      </c>
      <c r="P91" s="251" t="s">
        <v>80</v>
      </c>
      <c r="Q91" s="163" t="s">
        <v>80</v>
      </c>
      <c r="R91" s="164" t="s">
        <v>80</v>
      </c>
      <c r="S91" s="161" t="s">
        <v>80</v>
      </c>
      <c r="T91" s="162" t="s">
        <v>80</v>
      </c>
      <c r="U91" s="363" t="s">
        <v>80</v>
      </c>
      <c r="V91" s="251" t="s">
        <v>80</v>
      </c>
      <c r="W91" s="163" t="s">
        <v>80</v>
      </c>
      <c r="X91" s="164" t="s">
        <v>80</v>
      </c>
      <c r="Y91" s="161" t="s">
        <v>80</v>
      </c>
      <c r="Z91" s="162" t="s">
        <v>80</v>
      </c>
      <c r="AA91" s="363" t="s">
        <v>80</v>
      </c>
      <c r="AB91" s="251" t="s">
        <v>80</v>
      </c>
      <c r="AC91" s="203" t="s">
        <v>80</v>
      </c>
      <c r="AD91" s="373"/>
      <c r="AE91" s="324"/>
    </row>
    <row r="92" spans="1:31">
      <c r="A92" s="429"/>
      <c r="B92" s="372" t="s">
        <v>37</v>
      </c>
      <c r="C92" s="76">
        <v>40815</v>
      </c>
      <c r="D92" s="77">
        <v>0.65972222222222221</v>
      </c>
      <c r="E92" s="78">
        <v>0.66666666666666663</v>
      </c>
      <c r="F92" s="79">
        <v>0.70833333333333337</v>
      </c>
      <c r="G92" s="80" t="s">
        <v>82</v>
      </c>
      <c r="H92" s="81"/>
      <c r="I92" s="13" t="s">
        <v>8</v>
      </c>
      <c r="J92" s="251"/>
      <c r="K92" s="163"/>
      <c r="L92" s="160"/>
      <c r="M92" s="161" t="s">
        <v>80</v>
      </c>
      <c r="N92" s="162" t="s">
        <v>80</v>
      </c>
      <c r="O92" s="363" t="s">
        <v>80</v>
      </c>
      <c r="P92" s="251" t="s">
        <v>80</v>
      </c>
      <c r="Q92" s="163" t="s">
        <v>80</v>
      </c>
      <c r="R92" s="164" t="s">
        <v>80</v>
      </c>
      <c r="S92" s="161" t="s">
        <v>80</v>
      </c>
      <c r="T92" s="162" t="s">
        <v>80</v>
      </c>
      <c r="U92" s="363" t="s">
        <v>80</v>
      </c>
      <c r="V92" s="251" t="s">
        <v>80</v>
      </c>
      <c r="W92" s="163" t="s">
        <v>80</v>
      </c>
      <c r="X92" s="164" t="s">
        <v>80</v>
      </c>
      <c r="Y92" s="161" t="s">
        <v>80</v>
      </c>
      <c r="Z92" s="162" t="s">
        <v>80</v>
      </c>
      <c r="AA92" s="363" t="s">
        <v>80</v>
      </c>
      <c r="AB92" s="251" t="s">
        <v>80</v>
      </c>
      <c r="AC92" s="203" t="s">
        <v>80</v>
      </c>
      <c r="AD92" s="373"/>
      <c r="AE92" s="324"/>
    </row>
    <row r="93" spans="1:31" ht="15.75" thickBot="1">
      <c r="A93" s="429"/>
      <c r="B93" s="121" t="s">
        <v>33</v>
      </c>
      <c r="C93" s="116">
        <v>40817</v>
      </c>
      <c r="D93" s="117">
        <f>+E93-3/96</f>
        <v>0.59375</v>
      </c>
      <c r="E93" s="118">
        <v>0.625</v>
      </c>
      <c r="F93" s="119">
        <f>+D93+1/12</f>
        <v>0.67708333333333337</v>
      </c>
      <c r="G93" s="141" t="s">
        <v>30</v>
      </c>
      <c r="H93" s="142" t="s">
        <v>4</v>
      </c>
      <c r="I93" s="26" t="s">
        <v>8</v>
      </c>
      <c r="J93" s="211" t="s">
        <v>80</v>
      </c>
      <c r="K93" s="148" t="s">
        <v>80</v>
      </c>
      <c r="L93" s="145" t="s">
        <v>80</v>
      </c>
      <c r="M93" s="212" t="s">
        <v>80</v>
      </c>
      <c r="N93" s="213" t="s">
        <v>80</v>
      </c>
      <c r="O93" s="366" t="s">
        <v>80</v>
      </c>
      <c r="P93" s="211" t="s">
        <v>80</v>
      </c>
      <c r="Q93" s="148" t="s">
        <v>80</v>
      </c>
      <c r="R93" s="218" t="s">
        <v>80</v>
      </c>
      <c r="S93" s="212" t="s">
        <v>80</v>
      </c>
      <c r="T93" s="213" t="s">
        <v>80</v>
      </c>
      <c r="U93" s="366" t="s">
        <v>80</v>
      </c>
      <c r="V93" s="211" t="s">
        <v>80</v>
      </c>
      <c r="W93" s="148" t="s">
        <v>80</v>
      </c>
      <c r="X93" s="218" t="s">
        <v>80</v>
      </c>
      <c r="Y93" s="212" t="s">
        <v>80</v>
      </c>
      <c r="Z93" s="213" t="s">
        <v>80</v>
      </c>
      <c r="AA93" s="366" t="s">
        <v>80</v>
      </c>
      <c r="AB93" s="211" t="s">
        <v>80</v>
      </c>
      <c r="AC93" s="216" t="s">
        <v>80</v>
      </c>
      <c r="AD93" s="384">
        <f>COUNTIF(M93:AC93,"=S")</f>
        <v>0</v>
      </c>
      <c r="AE93" s="368"/>
    </row>
    <row r="94" spans="1:31" ht="15" customHeight="1">
      <c r="A94" s="426">
        <v>39</v>
      </c>
      <c r="B94" s="369">
        <v>40770</v>
      </c>
      <c r="C94" s="60">
        <v>40819</v>
      </c>
      <c r="D94" s="61">
        <v>0.80208333333333337</v>
      </c>
      <c r="E94" s="62">
        <v>0.8125</v>
      </c>
      <c r="F94" s="63">
        <v>0.88541666666666674</v>
      </c>
      <c r="G94" s="64" t="s">
        <v>47</v>
      </c>
      <c r="H94" s="65"/>
      <c r="I94" s="12" t="s">
        <v>27</v>
      </c>
      <c r="J94" s="129" t="s">
        <v>80</v>
      </c>
      <c r="K94" s="130" t="s">
        <v>80</v>
      </c>
      <c r="L94" s="220" t="s">
        <v>80</v>
      </c>
      <c r="M94" s="132" t="s">
        <v>80</v>
      </c>
      <c r="N94" s="133" t="s">
        <v>80</v>
      </c>
      <c r="O94" s="370" t="s">
        <v>80</v>
      </c>
      <c r="P94" s="129" t="s">
        <v>80</v>
      </c>
      <c r="Q94" s="130" t="s">
        <v>80</v>
      </c>
      <c r="R94" s="131" t="s">
        <v>80</v>
      </c>
      <c r="S94" s="132" t="s">
        <v>80</v>
      </c>
      <c r="T94" s="133" t="s">
        <v>80</v>
      </c>
      <c r="U94" s="370" t="s">
        <v>80</v>
      </c>
      <c r="V94" s="129" t="s">
        <v>80</v>
      </c>
      <c r="W94" s="130" t="s">
        <v>80</v>
      </c>
      <c r="X94" s="131" t="s">
        <v>80</v>
      </c>
      <c r="Y94" s="132" t="s">
        <v>80</v>
      </c>
      <c r="Z94" s="133" t="s">
        <v>80</v>
      </c>
      <c r="AA94" s="370" t="s">
        <v>80</v>
      </c>
      <c r="AB94" s="129" t="s">
        <v>80</v>
      </c>
      <c r="AC94" s="195" t="s">
        <v>80</v>
      </c>
      <c r="AD94" s="66"/>
      <c r="AE94" s="323"/>
    </row>
    <row r="95" spans="1:31">
      <c r="A95" s="427"/>
      <c r="B95" s="372">
        <v>40772</v>
      </c>
      <c r="C95" s="76">
        <v>40821</v>
      </c>
      <c r="D95" s="77">
        <v>0.73958333333333337</v>
      </c>
      <c r="E95" s="78">
        <v>0.75</v>
      </c>
      <c r="F95" s="79">
        <v>0.82291666666666674</v>
      </c>
      <c r="G95" s="80" t="s">
        <v>47</v>
      </c>
      <c r="H95" s="81"/>
      <c r="I95" s="13" t="s">
        <v>27</v>
      </c>
      <c r="J95" s="251" t="s">
        <v>80</v>
      </c>
      <c r="K95" s="163" t="s">
        <v>80</v>
      </c>
      <c r="L95" s="160" t="s">
        <v>80</v>
      </c>
      <c r="M95" s="161" t="s">
        <v>80</v>
      </c>
      <c r="N95" s="162" t="s">
        <v>80</v>
      </c>
      <c r="O95" s="363" t="s">
        <v>80</v>
      </c>
      <c r="P95" s="251" t="s">
        <v>80</v>
      </c>
      <c r="Q95" s="163" t="s">
        <v>80</v>
      </c>
      <c r="R95" s="164" t="s">
        <v>80</v>
      </c>
      <c r="S95" s="161" t="s">
        <v>80</v>
      </c>
      <c r="T95" s="162" t="s">
        <v>80</v>
      </c>
      <c r="U95" s="363" t="s">
        <v>80</v>
      </c>
      <c r="V95" s="251" t="s">
        <v>80</v>
      </c>
      <c r="W95" s="163" t="s">
        <v>80</v>
      </c>
      <c r="X95" s="164" t="s">
        <v>80</v>
      </c>
      <c r="Y95" s="161" t="s">
        <v>80</v>
      </c>
      <c r="Z95" s="162" t="s">
        <v>80</v>
      </c>
      <c r="AA95" s="363" t="s">
        <v>80</v>
      </c>
      <c r="AB95" s="251" t="s">
        <v>80</v>
      </c>
      <c r="AC95" s="203" t="s">
        <v>80</v>
      </c>
      <c r="AD95" s="373"/>
      <c r="AE95" s="324"/>
    </row>
    <row r="96" spans="1:31">
      <c r="A96" s="427"/>
      <c r="B96" s="372" t="s">
        <v>37</v>
      </c>
      <c r="C96" s="76">
        <v>40822</v>
      </c>
      <c r="D96" s="77">
        <v>0.65972222222222221</v>
      </c>
      <c r="E96" s="78">
        <v>0.66666666666666663</v>
      </c>
      <c r="F96" s="79">
        <v>0.70833333333333337</v>
      </c>
      <c r="G96" s="80" t="s">
        <v>82</v>
      </c>
      <c r="H96" s="81"/>
      <c r="I96" s="13" t="s">
        <v>8</v>
      </c>
      <c r="J96" s="251"/>
      <c r="K96" s="163"/>
      <c r="L96" s="160"/>
      <c r="M96" s="161" t="s">
        <v>80</v>
      </c>
      <c r="N96" s="162" t="s">
        <v>80</v>
      </c>
      <c r="O96" s="363" t="s">
        <v>80</v>
      </c>
      <c r="P96" s="251" t="s">
        <v>80</v>
      </c>
      <c r="Q96" s="163" t="s">
        <v>80</v>
      </c>
      <c r="R96" s="164" t="s">
        <v>80</v>
      </c>
      <c r="S96" s="161" t="s">
        <v>80</v>
      </c>
      <c r="T96" s="162" t="s">
        <v>80</v>
      </c>
      <c r="U96" s="363" t="s">
        <v>80</v>
      </c>
      <c r="V96" s="251" t="s">
        <v>80</v>
      </c>
      <c r="W96" s="163" t="s">
        <v>80</v>
      </c>
      <c r="X96" s="164" t="s">
        <v>80</v>
      </c>
      <c r="Y96" s="161" t="s">
        <v>80</v>
      </c>
      <c r="Z96" s="162" t="s">
        <v>80</v>
      </c>
      <c r="AA96" s="363" t="s">
        <v>80</v>
      </c>
      <c r="AB96" s="251" t="s">
        <v>80</v>
      </c>
      <c r="AC96" s="203" t="s">
        <v>80</v>
      </c>
      <c r="AD96" s="373"/>
      <c r="AE96" s="324"/>
    </row>
    <row r="97" spans="1:31" ht="15.75" thickBot="1">
      <c r="A97" s="428"/>
      <c r="B97" s="374">
        <f>+C97</f>
        <v>40824</v>
      </c>
      <c r="C97" s="90">
        <v>40824</v>
      </c>
      <c r="D97" s="91" t="s">
        <v>136</v>
      </c>
      <c r="E97" s="375">
        <v>0.625</v>
      </c>
      <c r="F97" s="376" t="s">
        <v>136</v>
      </c>
      <c r="G97" s="377" t="s">
        <v>132</v>
      </c>
      <c r="H97" s="266" t="s">
        <v>31</v>
      </c>
      <c r="I97" s="28" t="s">
        <v>135</v>
      </c>
      <c r="J97" s="177" t="s">
        <v>80</v>
      </c>
      <c r="K97" s="178" t="s">
        <v>80</v>
      </c>
      <c r="L97" s="179" t="s">
        <v>80</v>
      </c>
      <c r="M97" s="180" t="s">
        <v>80</v>
      </c>
      <c r="N97" s="181" t="s">
        <v>80</v>
      </c>
      <c r="O97" s="378" t="s">
        <v>80</v>
      </c>
      <c r="P97" s="177" t="s">
        <v>80</v>
      </c>
      <c r="Q97" s="178" t="s">
        <v>80</v>
      </c>
      <c r="R97" s="182" t="s">
        <v>80</v>
      </c>
      <c r="S97" s="180" t="s">
        <v>80</v>
      </c>
      <c r="T97" s="181" t="s">
        <v>80</v>
      </c>
      <c r="U97" s="378" t="s">
        <v>80</v>
      </c>
      <c r="V97" s="177" t="s">
        <v>80</v>
      </c>
      <c r="W97" s="178" t="s">
        <v>80</v>
      </c>
      <c r="X97" s="182" t="s">
        <v>80</v>
      </c>
      <c r="Y97" s="180" t="s">
        <v>80</v>
      </c>
      <c r="Z97" s="181" t="s">
        <v>80</v>
      </c>
      <c r="AA97" s="378" t="s">
        <v>80</v>
      </c>
      <c r="AB97" s="177" t="s">
        <v>80</v>
      </c>
      <c r="AC97" s="230" t="s">
        <v>80</v>
      </c>
      <c r="AD97" s="379">
        <f>COUNTIF(M97:AC97,"=S")</f>
        <v>0</v>
      </c>
      <c r="AE97" s="56"/>
    </row>
    <row r="98" spans="1:31" ht="15" customHeight="1">
      <c r="A98" s="429">
        <v>39</v>
      </c>
      <c r="B98" s="355">
        <v>40770</v>
      </c>
      <c r="C98" s="103">
        <v>40826</v>
      </c>
      <c r="D98" s="104">
        <v>0.80208333333333337</v>
      </c>
      <c r="E98" s="105">
        <v>0.8125</v>
      </c>
      <c r="F98" s="106">
        <v>0.88541666666666674</v>
      </c>
      <c r="G98" s="107" t="s">
        <v>47</v>
      </c>
      <c r="H98" s="108"/>
      <c r="I98" s="27" t="s">
        <v>27</v>
      </c>
      <c r="J98" s="135" t="s">
        <v>80</v>
      </c>
      <c r="K98" s="136" t="s">
        <v>80</v>
      </c>
      <c r="L98" s="248" t="s">
        <v>80</v>
      </c>
      <c r="M98" s="138" t="s">
        <v>80</v>
      </c>
      <c r="N98" s="139" t="s">
        <v>80</v>
      </c>
      <c r="O98" s="356" t="s">
        <v>80</v>
      </c>
      <c r="P98" s="135" t="s">
        <v>80</v>
      </c>
      <c r="Q98" s="136" t="s">
        <v>80</v>
      </c>
      <c r="R98" s="137" t="s">
        <v>80</v>
      </c>
      <c r="S98" s="138" t="s">
        <v>80</v>
      </c>
      <c r="T98" s="139" t="s">
        <v>80</v>
      </c>
      <c r="U98" s="356" t="s">
        <v>80</v>
      </c>
      <c r="V98" s="135" t="s">
        <v>80</v>
      </c>
      <c r="W98" s="136" t="s">
        <v>80</v>
      </c>
      <c r="X98" s="137" t="s">
        <v>80</v>
      </c>
      <c r="Y98" s="138" t="s">
        <v>80</v>
      </c>
      <c r="Z98" s="139" t="s">
        <v>80</v>
      </c>
      <c r="AA98" s="356" t="s">
        <v>80</v>
      </c>
      <c r="AB98" s="135" t="s">
        <v>80</v>
      </c>
      <c r="AC98" s="246" t="s">
        <v>80</v>
      </c>
      <c r="AD98" s="380"/>
      <c r="AE98" s="358"/>
    </row>
    <row r="99" spans="1:31">
      <c r="A99" s="429"/>
      <c r="B99" s="372">
        <v>40772</v>
      </c>
      <c r="C99" s="76">
        <v>40828</v>
      </c>
      <c r="D99" s="77">
        <v>0.73958333333333337</v>
      </c>
      <c r="E99" s="78">
        <v>0.75</v>
      </c>
      <c r="F99" s="79">
        <v>0.82291666666666674</v>
      </c>
      <c r="G99" s="80" t="s">
        <v>47</v>
      </c>
      <c r="H99" s="81"/>
      <c r="I99" s="13" t="s">
        <v>27</v>
      </c>
      <c r="J99" s="251" t="s">
        <v>80</v>
      </c>
      <c r="K99" s="163" t="s">
        <v>80</v>
      </c>
      <c r="L99" s="160" t="s">
        <v>80</v>
      </c>
      <c r="M99" s="161" t="s">
        <v>80</v>
      </c>
      <c r="N99" s="162" t="s">
        <v>80</v>
      </c>
      <c r="O99" s="363" t="s">
        <v>80</v>
      </c>
      <c r="P99" s="251" t="s">
        <v>80</v>
      </c>
      <c r="Q99" s="163" t="s">
        <v>80</v>
      </c>
      <c r="R99" s="164" t="s">
        <v>80</v>
      </c>
      <c r="S99" s="161" t="s">
        <v>80</v>
      </c>
      <c r="T99" s="162" t="s">
        <v>80</v>
      </c>
      <c r="U99" s="363" t="s">
        <v>80</v>
      </c>
      <c r="V99" s="251" t="s">
        <v>80</v>
      </c>
      <c r="W99" s="163" t="s">
        <v>80</v>
      </c>
      <c r="X99" s="164" t="s">
        <v>80</v>
      </c>
      <c r="Y99" s="161" t="s">
        <v>80</v>
      </c>
      <c r="Z99" s="162" t="s">
        <v>80</v>
      </c>
      <c r="AA99" s="363" t="s">
        <v>80</v>
      </c>
      <c r="AB99" s="251" t="s">
        <v>80</v>
      </c>
      <c r="AC99" s="203" t="s">
        <v>80</v>
      </c>
      <c r="AD99" s="373"/>
      <c r="AE99" s="324"/>
    </row>
    <row r="100" spans="1:31" ht="15.75" thickBot="1">
      <c r="A100" s="429"/>
      <c r="B100" s="365" t="s">
        <v>37</v>
      </c>
      <c r="C100" s="116">
        <v>40829</v>
      </c>
      <c r="D100" s="117">
        <v>0.65972222222222221</v>
      </c>
      <c r="E100" s="118">
        <v>0.66666666666666663</v>
      </c>
      <c r="F100" s="119">
        <v>0.70833333333333337</v>
      </c>
      <c r="G100" s="120" t="s">
        <v>82</v>
      </c>
      <c r="H100" s="121"/>
      <c r="I100" s="26" t="s">
        <v>8</v>
      </c>
      <c r="J100" s="211"/>
      <c r="K100" s="148"/>
      <c r="L100" s="145"/>
      <c r="M100" s="212" t="s">
        <v>80</v>
      </c>
      <c r="N100" s="213" t="s">
        <v>80</v>
      </c>
      <c r="O100" s="366" t="s">
        <v>80</v>
      </c>
      <c r="P100" s="211" t="s">
        <v>80</v>
      </c>
      <c r="Q100" s="148" t="s">
        <v>80</v>
      </c>
      <c r="R100" s="218" t="s">
        <v>80</v>
      </c>
      <c r="S100" s="212" t="s">
        <v>80</v>
      </c>
      <c r="T100" s="213" t="s">
        <v>80</v>
      </c>
      <c r="U100" s="366" t="s">
        <v>80</v>
      </c>
      <c r="V100" s="211" t="s">
        <v>80</v>
      </c>
      <c r="W100" s="148" t="s">
        <v>80</v>
      </c>
      <c r="X100" s="218" t="s">
        <v>80</v>
      </c>
      <c r="Y100" s="212" t="s">
        <v>80</v>
      </c>
      <c r="Z100" s="213" t="s">
        <v>80</v>
      </c>
      <c r="AA100" s="366" t="s">
        <v>80</v>
      </c>
      <c r="AB100" s="211" t="s">
        <v>80</v>
      </c>
      <c r="AC100" s="216" t="s">
        <v>80</v>
      </c>
      <c r="AD100" s="401"/>
      <c r="AE100" s="368"/>
    </row>
    <row r="101" spans="1:31">
      <c r="A101" s="426">
        <v>40</v>
      </c>
      <c r="B101" s="369">
        <v>40770</v>
      </c>
      <c r="C101" s="60">
        <v>40833</v>
      </c>
      <c r="D101" s="61">
        <v>0.80208333333333337</v>
      </c>
      <c r="E101" s="62">
        <v>0.8125</v>
      </c>
      <c r="F101" s="63">
        <v>0.88541666666666674</v>
      </c>
      <c r="G101" s="64" t="s">
        <v>47</v>
      </c>
      <c r="H101" s="65"/>
      <c r="I101" s="12" t="s">
        <v>27</v>
      </c>
      <c r="J101" s="129" t="s">
        <v>80</v>
      </c>
      <c r="K101" s="130" t="s">
        <v>80</v>
      </c>
      <c r="L101" s="220" t="s">
        <v>80</v>
      </c>
      <c r="M101" s="132" t="s">
        <v>80</v>
      </c>
      <c r="N101" s="133" t="s">
        <v>80</v>
      </c>
      <c r="O101" s="370" t="s">
        <v>80</v>
      </c>
      <c r="P101" s="129" t="s">
        <v>80</v>
      </c>
      <c r="Q101" s="130" t="s">
        <v>80</v>
      </c>
      <c r="R101" s="131" t="s">
        <v>80</v>
      </c>
      <c r="S101" s="132" t="s">
        <v>80</v>
      </c>
      <c r="T101" s="133" t="s">
        <v>80</v>
      </c>
      <c r="U101" s="370" t="s">
        <v>80</v>
      </c>
      <c r="V101" s="129" t="s">
        <v>80</v>
      </c>
      <c r="W101" s="130" t="s">
        <v>80</v>
      </c>
      <c r="X101" s="131" t="s">
        <v>80</v>
      </c>
      <c r="Y101" s="132" t="s">
        <v>80</v>
      </c>
      <c r="Z101" s="133" t="s">
        <v>80</v>
      </c>
      <c r="AA101" s="370" t="s">
        <v>80</v>
      </c>
      <c r="AB101" s="129" t="s">
        <v>80</v>
      </c>
      <c r="AC101" s="195" t="s">
        <v>80</v>
      </c>
      <c r="AD101" s="66"/>
      <c r="AE101" s="323"/>
    </row>
    <row r="102" spans="1:31">
      <c r="A102" s="427"/>
      <c r="B102" s="372">
        <v>40772</v>
      </c>
      <c r="C102" s="76">
        <v>40835</v>
      </c>
      <c r="D102" s="77">
        <v>0.73958333333333337</v>
      </c>
      <c r="E102" s="78">
        <v>0.75</v>
      </c>
      <c r="F102" s="79">
        <v>0.82291666666666674</v>
      </c>
      <c r="G102" s="80" t="s">
        <v>47</v>
      </c>
      <c r="H102" s="81"/>
      <c r="I102" s="13" t="s">
        <v>27</v>
      </c>
      <c r="J102" s="251" t="s">
        <v>80</v>
      </c>
      <c r="K102" s="163" t="s">
        <v>80</v>
      </c>
      <c r="L102" s="160" t="s">
        <v>80</v>
      </c>
      <c r="M102" s="161" t="s">
        <v>80</v>
      </c>
      <c r="N102" s="162" t="s">
        <v>80</v>
      </c>
      <c r="O102" s="363" t="s">
        <v>80</v>
      </c>
      <c r="P102" s="251" t="s">
        <v>80</v>
      </c>
      <c r="Q102" s="163" t="s">
        <v>80</v>
      </c>
      <c r="R102" s="164" t="s">
        <v>80</v>
      </c>
      <c r="S102" s="161" t="s">
        <v>80</v>
      </c>
      <c r="T102" s="162" t="s">
        <v>80</v>
      </c>
      <c r="U102" s="363" t="s">
        <v>80</v>
      </c>
      <c r="V102" s="251" t="s">
        <v>80</v>
      </c>
      <c r="W102" s="163" t="s">
        <v>80</v>
      </c>
      <c r="X102" s="164" t="s">
        <v>80</v>
      </c>
      <c r="Y102" s="161" t="s">
        <v>80</v>
      </c>
      <c r="Z102" s="162" t="s">
        <v>80</v>
      </c>
      <c r="AA102" s="363" t="s">
        <v>80</v>
      </c>
      <c r="AB102" s="251" t="s">
        <v>80</v>
      </c>
      <c r="AC102" s="203" t="s">
        <v>80</v>
      </c>
      <c r="AD102" s="373"/>
      <c r="AE102" s="324"/>
    </row>
    <row r="103" spans="1:31" ht="15.75" thickBot="1">
      <c r="A103" s="428"/>
      <c r="B103" s="374" t="s">
        <v>37</v>
      </c>
      <c r="C103" s="90">
        <v>40836</v>
      </c>
      <c r="D103" s="91">
        <v>0.65972222222222221</v>
      </c>
      <c r="E103" s="92">
        <v>0.66666666666666663</v>
      </c>
      <c r="F103" s="93">
        <v>0.70833333333333337</v>
      </c>
      <c r="G103" s="94" t="s">
        <v>138</v>
      </c>
      <c r="H103" s="95"/>
      <c r="I103" s="28" t="s">
        <v>8</v>
      </c>
      <c r="J103" s="177"/>
      <c r="K103" s="178"/>
      <c r="L103" s="179"/>
      <c r="M103" s="180" t="s">
        <v>80</v>
      </c>
      <c r="N103" s="181" t="s">
        <v>80</v>
      </c>
      <c r="O103" s="378" t="s">
        <v>80</v>
      </c>
      <c r="P103" s="177" t="s">
        <v>80</v>
      </c>
      <c r="Q103" s="178" t="s">
        <v>80</v>
      </c>
      <c r="R103" s="182" t="s">
        <v>80</v>
      </c>
      <c r="S103" s="180" t="s">
        <v>80</v>
      </c>
      <c r="T103" s="181" t="s">
        <v>80</v>
      </c>
      <c r="U103" s="378" t="s">
        <v>80</v>
      </c>
      <c r="V103" s="177" t="s">
        <v>80</v>
      </c>
      <c r="W103" s="178" t="s">
        <v>80</v>
      </c>
      <c r="X103" s="182" t="s">
        <v>80</v>
      </c>
      <c r="Y103" s="180" t="s">
        <v>80</v>
      </c>
      <c r="Z103" s="181" t="s">
        <v>80</v>
      </c>
      <c r="AA103" s="378" t="s">
        <v>80</v>
      </c>
      <c r="AB103" s="177" t="s">
        <v>80</v>
      </c>
      <c r="AC103" s="230" t="s">
        <v>80</v>
      </c>
      <c r="AD103" s="400"/>
      <c r="AE103" s="56"/>
    </row>
    <row r="108" spans="1:31">
      <c r="C108" s="50"/>
    </row>
    <row r="109" spans="1:31">
      <c r="C109" s="50"/>
    </row>
    <row r="110" spans="1:31">
      <c r="C110" s="50"/>
    </row>
    <row r="115" spans="3:3">
      <c r="C115" s="50"/>
    </row>
    <row r="116" spans="3:3">
      <c r="C116" s="50"/>
    </row>
    <row r="117" spans="3:3">
      <c r="C117" s="50"/>
    </row>
    <row r="118" spans="3:3">
      <c r="C118" s="50"/>
    </row>
    <row r="119" spans="3:3">
      <c r="C119" s="50"/>
    </row>
    <row r="129" spans="3:3">
      <c r="C129" s="49"/>
    </row>
    <row r="130" spans="3:3">
      <c r="C130" s="49"/>
    </row>
    <row r="131" spans="3:3">
      <c r="C131" s="49"/>
    </row>
    <row r="132" spans="3:3">
      <c r="C132" s="49"/>
    </row>
    <row r="133" spans="3:3">
      <c r="C133" s="49"/>
    </row>
    <row r="134" spans="3:3">
      <c r="C134" s="49"/>
    </row>
    <row r="135" spans="3:3">
      <c r="C135" s="49"/>
    </row>
    <row r="136" spans="3:3">
      <c r="C136" s="49"/>
    </row>
    <row r="137" spans="3:3">
      <c r="C137" s="49"/>
    </row>
    <row r="138" spans="3:3">
      <c r="C138" s="49"/>
    </row>
    <row r="139" spans="3:3">
      <c r="C139" s="49"/>
    </row>
    <row r="140" spans="3:3">
      <c r="C140" s="49"/>
    </row>
    <row r="141" spans="3:3">
      <c r="C141" s="49"/>
    </row>
    <row r="142" spans="3:3">
      <c r="C142" s="49"/>
    </row>
    <row r="143" spans="3:3">
      <c r="C143" s="49"/>
    </row>
    <row r="144" spans="3:3">
      <c r="C144" s="49"/>
    </row>
  </sheetData>
  <autoFilter ref="A3:AF56">
    <filterColumn colId="7"/>
    <sortState ref="A4:AK57">
      <sortCondition ref="C3:C57"/>
    </sortState>
  </autoFilter>
  <sortState ref="B59:AE103">
    <sortCondition ref="C59:C103"/>
    <sortCondition ref="E59:E103"/>
  </sortState>
  <mergeCells count="19">
    <mergeCell ref="A39:A42"/>
    <mergeCell ref="A43:A46"/>
    <mergeCell ref="A48:A50"/>
    <mergeCell ref="A51:A57"/>
    <mergeCell ref="A13:A17"/>
    <mergeCell ref="A19:A23"/>
    <mergeCell ref="A24:A28"/>
    <mergeCell ref="A29:A34"/>
    <mergeCell ref="A35:A38"/>
    <mergeCell ref="A60:A62"/>
    <mergeCell ref="A63:A67"/>
    <mergeCell ref="A68:A72"/>
    <mergeCell ref="A74:A78"/>
    <mergeCell ref="A79:A83"/>
    <mergeCell ref="A84:A88"/>
    <mergeCell ref="A89:A93"/>
    <mergeCell ref="A94:A97"/>
    <mergeCell ref="A98:A100"/>
    <mergeCell ref="A101:A103"/>
  </mergeCells>
  <hyperlinks>
    <hyperlink ref="G12:H12" r:id="rId1" display="Verdal "/>
    <hyperlink ref="I12" r:id="rId2"/>
    <hyperlink ref="I15" r:id="rId3"/>
    <hyperlink ref="I26" r:id="rId4"/>
    <hyperlink ref="G15:H15" r:id="rId5" display="Strindheim 11"/>
    <hyperlink ref="I21" r:id="rId6"/>
    <hyperlink ref="G21:H21" r:id="rId7" display="Sjetne "/>
    <hyperlink ref="G26:H26" r:id="rId8" display="Strindheim 11"/>
    <hyperlink ref="G33:H33" r:id="rId9" display="Strindheim 11"/>
    <hyperlink ref="I33" r:id="rId10"/>
    <hyperlink ref="I42" r:id="rId11"/>
    <hyperlink ref="G42:H42" r:id="rId12" display="Strindheim 11"/>
    <hyperlink ref="G44:H44" r:id="rId13" display="Flatås "/>
    <hyperlink ref="I44" r:id="rId14"/>
    <hyperlink ref="G16:H16" r:id="rId15" display="Strindheim 7"/>
    <hyperlink ref="I16" r:id="rId16"/>
    <hyperlink ref="I34" r:id="rId17"/>
    <hyperlink ref="I23:I28" r:id="rId18" display="Strindheim Egonbanen k.gress "/>
    <hyperlink ref="I83" r:id="rId19"/>
    <hyperlink ref="I93" r:id="rId20"/>
    <hyperlink ref="I22" r:id="rId21"/>
    <hyperlink ref="G22:H22" r:id="rId22" display="Charlottenlund 2 "/>
    <hyperlink ref="I27" r:id="rId23"/>
    <hyperlink ref="G27:H27" r:id="rId24" display="Sverresborg 2 "/>
    <hyperlink ref="G34:H34" r:id="rId25" display="Strindheim 7"/>
    <hyperlink ref="I36" r:id="rId26"/>
    <hyperlink ref="G36:H36" r:id="rId27" display="Astor 2 "/>
    <hyperlink ref="I46" r:id="rId28"/>
    <hyperlink ref="G46:H46" r:id="rId29" display="Vestbyen "/>
    <hyperlink ref="G49:H49" r:id="rId30" display="Charlottenlund "/>
    <hyperlink ref="I49" r:id="rId31"/>
    <hyperlink ref="G64:H64" r:id="rId32" display="Strindheim 7"/>
    <hyperlink ref="G72:H72" r:id="rId33" display="Strindheim 7"/>
    <hyperlink ref="G93:H93" r:id="rId34" display="Strindheim 7"/>
    <hyperlink ref="G85:H85" r:id="rId35" display="Byåsen 3 "/>
    <hyperlink ref="I85" r:id="rId36"/>
    <hyperlink ref="G83:H83" r:id="rId37" display="Strindheim 7"/>
    <hyperlink ref="G76:H76" r:id="rId38" display="Nidelv 2 "/>
    <hyperlink ref="I76" r:id="rId39"/>
    <hyperlink ref="G29:H29" r:id="rId40" display="Fram/Lånke "/>
    <hyperlink ref="I29" r:id="rId41"/>
    <hyperlink ref="I4" r:id="rId42"/>
    <hyperlink ref="G38" r:id="rId43"/>
    <hyperlink ref="I38" r:id="rId44"/>
    <hyperlink ref="I72" r:id="rId45"/>
    <hyperlink ref="AF15" r:id="rId46" display="http://www.fotball.no/Community/Min-blogg/?fiksId=2613702"/>
    <hyperlink ref="AF33" r:id="rId47" display="http://www.fotball.no/Community/Min-blogg/?fiksId=2679453"/>
    <hyperlink ref="AF29" r:id="rId48" display="http://www.fotball.no/Community/Min-blogg/?fiksId=2475002"/>
    <hyperlink ref="I17" r:id="rId49" display="Strindheim Egonbanen k.gress "/>
    <hyperlink ref="I28" r:id="rId50" display="Strindheim Egonbanen k.gress "/>
    <hyperlink ref="I23" r:id="rId51" display="Strindheim Egonbanen k.gress "/>
    <hyperlink ref="I19" r:id="rId52"/>
    <hyperlink ref="I13" r:id="rId53"/>
    <hyperlink ref="I47" r:id="rId54"/>
    <hyperlink ref="G47:H47" r:id="rId55" display="Strindheim 7"/>
    <hyperlink ref="I61" r:id="rId56"/>
    <hyperlink ref="G59:H59" r:id="rId57" display="Strindheim 11"/>
    <hyperlink ref="G61:H61" r:id="rId58" display="Astor"/>
    <hyperlink ref="G67:H67" r:id="rId59" display="Strindheim 11"/>
    <hyperlink ref="G71:H71" r:id="rId60" display="Buvik"/>
    <hyperlink ref="I71" r:id="rId61"/>
    <hyperlink ref="G78:H78" r:id="rId62" display="Ranheim"/>
    <hyperlink ref="I78" r:id="rId63"/>
    <hyperlink ref="G82:H82" r:id="rId64" display="Strindheim 11"/>
    <hyperlink ref="G87:H87" r:id="rId65" display="KIL/Hemne"/>
    <hyperlink ref="I87" r:id="rId66"/>
    <hyperlink ref="G90:H90" r:id="rId67" display="Strindheim 11"/>
    <hyperlink ref="G97:H97" r:id="rId68" display="Namsos"/>
    <hyperlink ref="I97" r:id="rId69"/>
  </hyperlinks>
  <pageMargins left="0.27559055118110237" right="0.19685039370078741" top="0.78740157480314965" bottom="0.78740157480314965" header="0.31496062992125984" footer="0.31496062992125984"/>
  <pageSetup paperSize="9" scale="59" orientation="landscape" r:id="rId7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Sjur Olsborg</dc:creator>
  <cp:lastModifiedBy>Sjur</cp:lastModifiedBy>
  <cp:lastPrinted>2011-07-01T12:26:57Z</cp:lastPrinted>
  <dcterms:created xsi:type="dcterms:W3CDTF">2011-03-08T10:01:57Z</dcterms:created>
  <dcterms:modified xsi:type="dcterms:W3CDTF">2011-07-01T12:28:16Z</dcterms:modified>
</cp:coreProperties>
</file>